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2100" activeTab="1"/>
  </bookViews>
  <sheets>
    <sheet name="pojat joukkue" sheetId="1" r:id="rId1"/>
    <sheet name="sijoituspelit pojat" sheetId="2" r:id="rId2"/>
    <sheet name="ottelutulokset" sheetId="3" r:id="rId3"/>
    <sheet name="tytöt sijoitus" sheetId="4" r:id="rId4"/>
    <sheet name="tytöt joukkue" sheetId="5" r:id="rId5"/>
  </sheets>
  <definedNames/>
  <calcPr fullCalcOnLoad="1"/>
</workbook>
</file>

<file path=xl/sharedStrings.xml><?xml version="1.0" encoding="utf-8"?>
<sst xmlns="http://schemas.openxmlformats.org/spreadsheetml/2006/main" count="5658" uniqueCount="211">
  <si>
    <t>Kilpailun nimi</t>
  </si>
  <si>
    <t>Luokka</t>
  </si>
  <si>
    <t>Pvm</t>
  </si>
  <si>
    <t>Seura</t>
  </si>
  <si>
    <t>Voitot</t>
  </si>
  <si>
    <t>Erät</t>
  </si>
  <si>
    <t>Pisteet</t>
  </si>
  <si>
    <t>Sija</t>
  </si>
  <si>
    <t>Tuomari</t>
  </si>
  <si>
    <t>1-5</t>
  </si>
  <si>
    <t>2-4</t>
  </si>
  <si>
    <t>1-3</t>
  </si>
  <si>
    <t>2-5</t>
  </si>
  <si>
    <t>3-4</t>
  </si>
  <si>
    <t>1-4</t>
  </si>
  <si>
    <t>2-3</t>
  </si>
  <si>
    <t>4-5</t>
  </si>
  <si>
    <t>1-2</t>
  </si>
  <si>
    <t>3-5</t>
  </si>
  <si>
    <t>MBF 1</t>
  </si>
  <si>
    <t>MBF 2</t>
  </si>
  <si>
    <t>Tulos</t>
  </si>
  <si>
    <t>PT Espoo1</t>
  </si>
  <si>
    <t>Kupts 1</t>
  </si>
  <si>
    <t>Por-83 3</t>
  </si>
  <si>
    <t>Spinni 3</t>
  </si>
  <si>
    <t>Pojat Joukkue</t>
  </si>
  <si>
    <t>POOLI A</t>
  </si>
  <si>
    <t>Tulosd</t>
  </si>
  <si>
    <t>POOLI B</t>
  </si>
  <si>
    <t>C</t>
  </si>
  <si>
    <t>D</t>
  </si>
  <si>
    <t>Koka 1</t>
  </si>
  <si>
    <t>Por-83 2</t>
  </si>
  <si>
    <t>KuPTS 2</t>
  </si>
  <si>
    <t>Boom</t>
  </si>
  <si>
    <t>Tip-70 1</t>
  </si>
  <si>
    <t>Spinni 1</t>
  </si>
  <si>
    <t>Por-83 1</t>
  </si>
  <si>
    <t>KoKa 2</t>
  </si>
  <si>
    <t>PT-Espoo 2</t>
  </si>
  <si>
    <t>Tip-70 2</t>
  </si>
  <si>
    <t>TuKa</t>
  </si>
  <si>
    <t>Spinni 2</t>
  </si>
  <si>
    <t>Kupts 3</t>
  </si>
  <si>
    <t>Sijoitus ottelut</t>
  </si>
  <si>
    <t>SEURA</t>
  </si>
  <si>
    <t>Sijat 1-4</t>
  </si>
  <si>
    <t>Sijat 5-8</t>
  </si>
  <si>
    <t>Sijat 9-12</t>
  </si>
  <si>
    <t>Sijat 13-16</t>
  </si>
  <si>
    <t>B</t>
  </si>
  <si>
    <t>Tytöt  Joukkue</t>
  </si>
  <si>
    <t>Tytöt Joukkue</t>
  </si>
  <si>
    <t>PT Espoo</t>
  </si>
  <si>
    <t>TIP-70</t>
  </si>
  <si>
    <t>ParPi</t>
  </si>
  <si>
    <t>Spinni</t>
  </si>
  <si>
    <t>BOOM</t>
  </si>
  <si>
    <t>PT-Espoo</t>
  </si>
  <si>
    <t>Por-83</t>
  </si>
  <si>
    <t>KoKa 1</t>
  </si>
  <si>
    <t>TIP-70 1</t>
  </si>
  <si>
    <t>3-0</t>
  </si>
  <si>
    <t>Sijat 17-18</t>
  </si>
  <si>
    <t>Sijat 5-7</t>
  </si>
  <si>
    <t>sijoitus 3-4</t>
  </si>
  <si>
    <t>KuPTS 1</t>
  </si>
  <si>
    <t>7-8</t>
  </si>
  <si>
    <t>15-16</t>
  </si>
  <si>
    <t>PT Espoo 1</t>
  </si>
  <si>
    <t>0-3</t>
  </si>
  <si>
    <t>Parpi</t>
  </si>
  <si>
    <t>PT Espoo 2</t>
  </si>
  <si>
    <t>TIP-70 2</t>
  </si>
  <si>
    <t>3-1</t>
  </si>
  <si>
    <t>11-12</t>
  </si>
  <si>
    <t>MBF 2 - Spinni  0-3</t>
  </si>
  <si>
    <t>KuPTS 3</t>
  </si>
  <si>
    <t>Por-83 1 - Spinni 1</t>
  </si>
  <si>
    <t>3-2</t>
  </si>
  <si>
    <t>TIP-70  1 - Spinni 3   wo, 15 TIP-70 ja 16 Spinni 3</t>
  </si>
  <si>
    <t>Kupts 2-KuPTS 1</t>
  </si>
  <si>
    <t>Boom -Spinni 2  3-0</t>
  </si>
  <si>
    <t>KILPAILU</t>
  </si>
  <si>
    <t>JÄRJESTÄJÄ</t>
  </si>
  <si>
    <t>LUOKKA</t>
  </si>
  <si>
    <t>Joukkue ja pelaajat</t>
  </si>
  <si>
    <t>A</t>
  </si>
  <si>
    <t>X</t>
  </si>
  <si>
    <t>Y</t>
  </si>
  <si>
    <t>Nelinpelin pelaajat</t>
  </si>
  <si>
    <t>OTTELUT</t>
  </si>
  <si>
    <t>K</t>
  </si>
  <si>
    <t>V</t>
  </si>
  <si>
    <t>Allekirjoitukset</t>
  </si>
  <si>
    <t>Kotijoukkue</t>
  </si>
  <si>
    <t>Vierasjoukkue</t>
  </si>
  <si>
    <t>Voittaja</t>
  </si>
  <si>
    <t>JoukkuePöytäkirja2.xls   / Asko Kilpi 13.1.2008</t>
  </si>
  <si>
    <t>0</t>
  </si>
  <si>
    <t>3</t>
  </si>
  <si>
    <t>5</t>
  </si>
  <si>
    <t>GraPi</t>
  </si>
  <si>
    <t>1</t>
  </si>
  <si>
    <t>Valtteri Immonen</t>
  </si>
  <si>
    <t>Emil Salakari</t>
  </si>
  <si>
    <t>Emil Skåtar</t>
  </si>
  <si>
    <t>Isak Skåtar</t>
  </si>
  <si>
    <t>Suomen Pöytätennisliitto</t>
  </si>
  <si>
    <t>Joukkuepöytäkirja</t>
  </si>
  <si>
    <t>FINAALI</t>
  </si>
  <si>
    <t>PÄIVÄ</t>
  </si>
  <si>
    <t xml:space="preserve"> klo</t>
  </si>
  <si>
    <t>Joukkue</t>
  </si>
  <si>
    <t>Anna Kirichenko</t>
  </si>
  <si>
    <t>Viivi-Mari Vastavuo</t>
  </si>
  <si>
    <t>Sofia Erkheikki</t>
  </si>
  <si>
    <t>Pinja Eriksson</t>
  </si>
  <si>
    <t>Vain erien jäännöspisteet (esim 6 tai -7,-0 tekstimuotoilupilkku eteen)</t>
  </si>
  <si>
    <t xml:space="preserve">1. </t>
  </si>
  <si>
    <t>2.</t>
  </si>
  <si>
    <t xml:space="preserve">3. </t>
  </si>
  <si>
    <t xml:space="preserve">4. </t>
  </si>
  <si>
    <t xml:space="preserve">5. </t>
  </si>
  <si>
    <t>A-X</t>
  </si>
  <si>
    <t>B-Y</t>
  </si>
  <si>
    <t>Dbl</t>
  </si>
  <si>
    <t>A-Y</t>
  </si>
  <si>
    <t>B-X</t>
  </si>
  <si>
    <t>Topi Ruotsalainen</t>
  </si>
  <si>
    <t>Samu Leskinen</t>
  </si>
  <si>
    <t>PT-Espoo 1</t>
  </si>
  <si>
    <t>Jan Nyberg</t>
  </si>
  <si>
    <t>Johan Nyberg</t>
  </si>
  <si>
    <t>Taneli Rautalin</t>
  </si>
  <si>
    <t>Aleksi Tiljander</t>
  </si>
  <si>
    <t>Miska Luukkonen</t>
  </si>
  <si>
    <t>Rasmus Repo</t>
  </si>
  <si>
    <t>Adel Jrad</t>
  </si>
  <si>
    <t>Juuso Väisänen</t>
  </si>
  <si>
    <t>Veikka Flemming</t>
  </si>
  <si>
    <t>Alex Naumi</t>
  </si>
  <si>
    <t>Roni Repo</t>
  </si>
  <si>
    <t>Miska Luukkanen</t>
  </si>
  <si>
    <t>POOLI C</t>
  </si>
  <si>
    <t>Erik Kemppainen</t>
  </si>
  <si>
    <t>Rolands Jansons</t>
  </si>
  <si>
    <t>Teemu Ketonen</t>
  </si>
  <si>
    <t>Kimi Ollonen</t>
  </si>
  <si>
    <t>Tuomas Niskanen</t>
  </si>
  <si>
    <t>Arttu Vartiainen</t>
  </si>
  <si>
    <t>Eerik Kemppainen</t>
  </si>
  <si>
    <t>Jani Kerttula</t>
  </si>
  <si>
    <t>Jarkko Mustonen</t>
  </si>
  <si>
    <t>Luukas Wuorenjuuri</t>
  </si>
  <si>
    <t>Miro Seitz</t>
  </si>
  <si>
    <t>Aapeli Tamminen</t>
  </si>
  <si>
    <t>Lukas Wuorenjuuri</t>
  </si>
  <si>
    <t>POOLI D</t>
  </si>
  <si>
    <t>Tero Tuominen</t>
  </si>
  <si>
    <t>Anders Kittilä</t>
  </si>
  <si>
    <t>William Rueter</t>
  </si>
  <si>
    <t>Max Lotto</t>
  </si>
  <si>
    <t>Lauri Jalkanen</t>
  </si>
  <si>
    <t>Joonas Sopanen</t>
  </si>
  <si>
    <t>Teo Tuominen</t>
  </si>
  <si>
    <t>Joonatan Nieminen</t>
  </si>
  <si>
    <t>Eero Ahola</t>
  </si>
  <si>
    <t>Shenran Wang</t>
  </si>
  <si>
    <t>Evert Aittokallio</t>
  </si>
  <si>
    <t>Teo Tuminen</t>
  </si>
  <si>
    <t>Lauri jalkanen</t>
  </si>
  <si>
    <t>Loppuottelu</t>
  </si>
  <si>
    <t>Sijat 3-4</t>
  </si>
  <si>
    <t>Jooatan Nieminen</t>
  </si>
  <si>
    <t>1o</t>
  </si>
  <si>
    <t>Sijat 5-6</t>
  </si>
  <si>
    <t>Sijat 7-8</t>
  </si>
  <si>
    <t>Roni Repola</t>
  </si>
  <si>
    <t>Rasmus Repola</t>
  </si>
  <si>
    <t>Eemil Salakari</t>
  </si>
  <si>
    <t>Sijat 9-10</t>
  </si>
  <si>
    <t>Sijat 11-12</t>
  </si>
  <si>
    <t>Sijat 13-14</t>
  </si>
  <si>
    <t>Teemu Keronen</t>
  </si>
  <si>
    <t>Joukkue Pojat</t>
  </si>
  <si>
    <t>Tytöt joukkue</t>
  </si>
  <si>
    <t>Elma Nurmiaho</t>
  </si>
  <si>
    <t>Alexandra Lotto</t>
  </si>
  <si>
    <t>Pihla Eriksson</t>
  </si>
  <si>
    <t>Annika Lundström</t>
  </si>
  <si>
    <t>Leila Lukka</t>
  </si>
  <si>
    <t>Joukkue tytöt</t>
  </si>
  <si>
    <t>Anna Salonen</t>
  </si>
  <si>
    <t>Emmi Kannisto</t>
  </si>
  <si>
    <t>Gauri Gupta</t>
  </si>
  <si>
    <t>TTC Boom</t>
  </si>
  <si>
    <t>Marianna Saarnialho</t>
  </si>
  <si>
    <t>Kaarina Saarnialho</t>
  </si>
  <si>
    <t>Krista Hirvi</t>
  </si>
  <si>
    <t>Elina Blinova</t>
  </si>
  <si>
    <t>Sofie Eriksson</t>
  </si>
  <si>
    <t>Carina Englund</t>
  </si>
  <si>
    <t>Julia Pyykölä</t>
  </si>
  <si>
    <t>Gerli Viljak</t>
  </si>
  <si>
    <t>Marianna Saarialho</t>
  </si>
  <si>
    <t>Finaali</t>
  </si>
  <si>
    <t>Annika Lunström</t>
  </si>
  <si>
    <t>Elma Nurmialho</t>
  </si>
  <si>
    <t>Gupta Gauri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</si>
</sst>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d\.mm\.yyyy"/>
    <numFmt numFmtId="166" formatCode="[$-40B]d\.\ mmmm&quot;ta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Courie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4" fillId="9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12" fillId="13" borderId="1" applyNumberFormat="0" applyAlignment="0" applyProtection="0"/>
    <xf numFmtId="0" fontId="34" fillId="49" borderId="7" applyNumberFormat="0" applyAlignment="0" applyProtection="0"/>
    <xf numFmtId="0" fontId="13" fillId="0" borderId="8" applyNumberFormat="0" applyFill="0" applyAlignment="0" applyProtection="0"/>
    <xf numFmtId="0" fontId="35" fillId="0" borderId="9" applyNumberFormat="0" applyFill="0" applyAlignment="0" applyProtection="0"/>
    <xf numFmtId="0" fontId="23" fillId="0" borderId="0">
      <alignment/>
      <protection/>
    </xf>
    <xf numFmtId="0" fontId="36" fillId="50" borderId="0" applyNumberFormat="0" applyBorder="0" applyAlignment="0" applyProtection="0"/>
    <xf numFmtId="0" fontId="14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52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15" fillId="44" borderId="14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53" borderId="7" applyNumberFormat="0" applyAlignment="0" applyProtection="0"/>
    <xf numFmtId="0" fontId="44" fillId="54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5" fillId="49" borderId="18" applyNumberFormat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49" fontId="22" fillId="0" borderId="19" xfId="94" applyNumberFormat="1" applyFont="1" applyFill="1" applyBorder="1" applyAlignment="1" applyProtection="1">
      <alignment/>
      <protection/>
    </xf>
    <xf numFmtId="49" fontId="22" fillId="0" borderId="20" xfId="94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83">
      <alignment/>
      <protection/>
    </xf>
    <xf numFmtId="49" fontId="2" fillId="0" borderId="21" xfId="83" applyNumberFormat="1" applyFont="1" applyFill="1" applyBorder="1" applyAlignment="1" applyProtection="1">
      <alignment horizontal="left"/>
      <protection/>
    </xf>
    <xf numFmtId="49" fontId="19" fillId="0" borderId="22" xfId="83" applyNumberFormat="1" applyFont="1" applyFill="1" applyBorder="1" applyAlignment="1" applyProtection="1">
      <alignment horizontal="left"/>
      <protection/>
    </xf>
    <xf numFmtId="49" fontId="19" fillId="0" borderId="23" xfId="83" applyNumberFormat="1" applyFont="1" applyFill="1" applyBorder="1" applyAlignment="1" applyProtection="1">
      <alignment horizontal="left"/>
      <protection/>
    </xf>
    <xf numFmtId="49" fontId="19" fillId="0" borderId="24" xfId="83" applyNumberFormat="1" applyFont="1" applyFill="1" applyBorder="1" applyAlignment="1" applyProtection="1">
      <alignment horizontal="left"/>
      <protection/>
    </xf>
    <xf numFmtId="49" fontId="2" fillId="0" borderId="25" xfId="83" applyNumberFormat="1" applyFont="1" applyFill="1" applyBorder="1" applyAlignment="1" applyProtection="1">
      <alignment horizontal="left"/>
      <protection/>
    </xf>
    <xf numFmtId="49" fontId="2" fillId="0" borderId="0" xfId="83" applyNumberFormat="1" applyFont="1" applyFill="1" applyBorder="1" applyAlignment="1" applyProtection="1">
      <alignment horizontal="left"/>
      <protection/>
    </xf>
    <xf numFmtId="49" fontId="20" fillId="0" borderId="0" xfId="83" applyNumberFormat="1" applyFont="1" applyFill="1" applyBorder="1" applyAlignment="1" applyProtection="1">
      <alignment horizontal="left"/>
      <protection/>
    </xf>
    <xf numFmtId="49" fontId="21" fillId="0" borderId="26" xfId="83" applyNumberFormat="1" applyFont="1" applyFill="1" applyBorder="1" applyAlignment="1" applyProtection="1">
      <alignment horizontal="left"/>
      <protection/>
    </xf>
    <xf numFmtId="49" fontId="21" fillId="0" borderId="27" xfId="83" applyNumberFormat="1" applyFont="1" applyFill="1" applyBorder="1" applyAlignment="1" applyProtection="1">
      <alignment horizontal="left"/>
      <protection/>
    </xf>
    <xf numFmtId="49" fontId="21" fillId="0" borderId="28" xfId="83" applyNumberFormat="1" applyFont="1" applyFill="1" applyBorder="1" applyAlignment="1" applyProtection="1">
      <alignment horizontal="left"/>
      <protection/>
    </xf>
    <xf numFmtId="49" fontId="21" fillId="0" borderId="29" xfId="83" applyNumberFormat="1" applyFont="1" applyFill="1" applyBorder="1" applyAlignment="1" applyProtection="1">
      <alignment horizontal="left"/>
      <protection/>
    </xf>
    <xf numFmtId="49" fontId="2" fillId="0" borderId="30" xfId="94" applyNumberFormat="1" applyFont="1" applyFill="1" applyBorder="1" applyAlignment="1" applyProtection="1">
      <alignment horizontal="left"/>
      <protection/>
    </xf>
    <xf numFmtId="49" fontId="2" fillId="0" borderId="19" xfId="94" applyNumberFormat="1" applyFont="1" applyFill="1" applyBorder="1" applyAlignment="1" applyProtection="1">
      <alignment horizontal="left"/>
      <protection/>
    </xf>
    <xf numFmtId="49" fontId="21" fillId="0" borderId="0" xfId="94" applyNumberFormat="1" applyFont="1" applyFill="1" applyBorder="1" applyAlignment="1" applyProtection="1">
      <alignment horizontal="left"/>
      <protection/>
    </xf>
    <xf numFmtId="49" fontId="22" fillId="0" borderId="31" xfId="94" applyNumberFormat="1" applyFont="1" applyFill="1" applyBorder="1" applyAlignment="1" applyProtection="1">
      <alignment horizontal="left"/>
      <protection/>
    </xf>
    <xf numFmtId="49" fontId="22" fillId="0" borderId="25" xfId="94" applyNumberFormat="1" applyFont="1" applyFill="1" applyBorder="1" applyAlignment="1" applyProtection="1">
      <alignment horizontal="left"/>
      <protection/>
    </xf>
    <xf numFmtId="49" fontId="22" fillId="0" borderId="0" xfId="94" applyNumberFormat="1" applyFont="1" applyFill="1" applyBorder="1" applyAlignment="1" applyProtection="1">
      <alignment horizontal="left"/>
      <protection/>
    </xf>
    <xf numFmtId="0" fontId="22" fillId="0" borderId="31" xfId="94" applyNumberFormat="1" applyFont="1" applyFill="1" applyBorder="1" applyAlignment="1" applyProtection="1">
      <alignment horizontal="left"/>
      <protection/>
    </xf>
    <xf numFmtId="49" fontId="22" fillId="0" borderId="32" xfId="94" applyNumberFormat="1" applyFont="1" applyFill="1" applyBorder="1" applyAlignment="1" applyProtection="1">
      <alignment horizontal="left"/>
      <protection/>
    </xf>
    <xf numFmtId="49" fontId="22" fillId="0" borderId="19" xfId="94" applyNumberFormat="1" applyFont="1" applyFill="1" applyBorder="1" applyAlignment="1" applyProtection="1">
      <alignment horizontal="left"/>
      <protection/>
    </xf>
    <xf numFmtId="49" fontId="22" fillId="0" borderId="30" xfId="94" applyNumberFormat="1" applyFont="1" applyFill="1" applyBorder="1" applyAlignment="1" applyProtection="1">
      <alignment horizontal="left"/>
      <protection/>
    </xf>
    <xf numFmtId="49" fontId="22" fillId="0" borderId="21" xfId="94" applyNumberFormat="1" applyFont="1" applyFill="1" applyBorder="1" applyAlignment="1" applyProtection="1">
      <alignment horizontal="left"/>
      <protection/>
    </xf>
    <xf numFmtId="49" fontId="22" fillId="0" borderId="32" xfId="94" applyNumberFormat="1" applyFont="1" applyFill="1" applyBorder="1" applyAlignment="1" applyProtection="1">
      <alignment horizontal="center"/>
      <protection/>
    </xf>
    <xf numFmtId="49" fontId="2" fillId="0" borderId="21" xfId="94" applyNumberFormat="1" applyFont="1" applyFill="1" applyBorder="1" applyAlignment="1" applyProtection="1">
      <alignment horizontal="left"/>
      <protection/>
    </xf>
    <xf numFmtId="49" fontId="19" fillId="0" borderId="23" xfId="94" applyNumberFormat="1" applyFont="1" applyFill="1" applyBorder="1" applyAlignment="1" applyProtection="1">
      <alignment horizontal="left"/>
      <protection/>
    </xf>
    <xf numFmtId="49" fontId="19" fillId="0" borderId="24" xfId="94" applyNumberFormat="1" applyFont="1" applyFill="1" applyBorder="1" applyAlignment="1" applyProtection="1">
      <alignment horizontal="left"/>
      <protection/>
    </xf>
    <xf numFmtId="49" fontId="2" fillId="0" borderId="25" xfId="94" applyNumberFormat="1" applyFont="1" applyFill="1" applyBorder="1" applyAlignment="1" applyProtection="1">
      <alignment horizontal="left"/>
      <protection/>
    </xf>
    <xf numFmtId="49" fontId="2" fillId="0" borderId="0" xfId="94" applyNumberFormat="1" applyFont="1" applyFill="1" applyBorder="1" applyAlignment="1" applyProtection="1">
      <alignment horizontal="left"/>
      <protection/>
    </xf>
    <xf numFmtId="49" fontId="21" fillId="0" borderId="33" xfId="94" applyNumberFormat="1" applyFont="1" applyFill="1" applyBorder="1" applyAlignment="1" applyProtection="1">
      <alignment horizontal="left"/>
      <protection/>
    </xf>
    <xf numFmtId="49" fontId="21" fillId="0" borderId="28" xfId="94" applyNumberFormat="1" applyFont="1" applyFill="1" applyBorder="1" applyAlignment="1" applyProtection="1">
      <alignment horizontal="left"/>
      <protection/>
    </xf>
    <xf numFmtId="49" fontId="21" fillId="0" borderId="29" xfId="94" applyNumberFormat="1" applyFont="1" applyFill="1" applyBorder="1" applyAlignment="1" applyProtection="1">
      <alignment horizontal="left"/>
      <protection/>
    </xf>
    <xf numFmtId="49" fontId="2" fillId="0" borderId="30" xfId="83" applyNumberFormat="1" applyFont="1" applyFill="1" applyBorder="1" applyAlignment="1" applyProtection="1">
      <alignment horizontal="left"/>
      <protection/>
    </xf>
    <xf numFmtId="49" fontId="2" fillId="0" borderId="31" xfId="83" applyNumberFormat="1" applyFont="1" applyFill="1" applyBorder="1" applyAlignment="1" applyProtection="1">
      <alignment horizontal="left"/>
      <protection/>
    </xf>
    <xf numFmtId="0" fontId="2" fillId="44" borderId="31" xfId="83" applyNumberFormat="1" applyFont="1" applyFill="1" applyBorder="1" applyAlignment="1" applyProtection="1">
      <alignment horizontal="left"/>
      <protection/>
    </xf>
    <xf numFmtId="0" fontId="2" fillId="0" borderId="34" xfId="83" applyNumberFormat="1" applyFill="1" applyBorder="1" applyAlignment="1" applyProtection="1">
      <alignment horizontal="center"/>
      <protection/>
    </xf>
    <xf numFmtId="0" fontId="2" fillId="0" borderId="0" xfId="83" applyNumberFormat="1" applyFont="1" applyFill="1" applyBorder="1" applyAlignment="1" applyProtection="1">
      <alignment horizontal="left"/>
      <protection/>
    </xf>
    <xf numFmtId="0" fontId="2" fillId="0" borderId="34" xfId="83" applyNumberFormat="1" applyFont="1" applyFill="1" applyBorder="1" applyAlignment="1" applyProtection="1">
      <alignment horizontal="center"/>
      <protection/>
    </xf>
    <xf numFmtId="0" fontId="2" fillId="0" borderId="31" xfId="83" applyNumberFormat="1" applyFont="1" applyFill="1" applyBorder="1" applyAlignment="1" applyProtection="1">
      <alignment horizontal="left"/>
      <protection/>
    </xf>
    <xf numFmtId="0" fontId="2" fillId="0" borderId="35" xfId="83" applyNumberFormat="1" applyFont="1" applyFill="1" applyBorder="1" applyAlignment="1" applyProtection="1">
      <alignment horizontal="center"/>
      <protection/>
    </xf>
    <xf numFmtId="0" fontId="2" fillId="0" borderId="0" xfId="83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2" fillId="44" borderId="31" xfId="83" applyNumberFormat="1" applyFont="1" applyFill="1" applyBorder="1" applyAlignment="1" applyProtection="1">
      <alignment horizontal="left"/>
      <protection/>
    </xf>
    <xf numFmtId="49" fontId="2" fillId="0" borderId="0" xfId="83" applyNumberFormat="1">
      <alignment/>
      <protection/>
    </xf>
    <xf numFmtId="49" fontId="2" fillId="0" borderId="34" xfId="83" applyNumberFormat="1" applyFill="1" applyBorder="1" applyAlignment="1" applyProtection="1">
      <alignment horizontal="center"/>
      <protection/>
    </xf>
    <xf numFmtId="49" fontId="2" fillId="0" borderId="36" xfId="83" applyNumberFormat="1" applyFont="1" applyFill="1" applyBorder="1" applyAlignment="1" applyProtection="1">
      <alignment horizontal="center"/>
      <protection/>
    </xf>
    <xf numFmtId="49" fontId="2" fillId="0" borderId="34" xfId="83" applyNumberFormat="1" applyFont="1" applyFill="1" applyBorder="1" applyAlignment="1" applyProtection="1">
      <alignment horizontal="center"/>
      <protection/>
    </xf>
    <xf numFmtId="49" fontId="2" fillId="0" borderId="35" xfId="83" applyNumberFormat="1" applyFont="1" applyFill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Fill="1" applyBorder="1" applyAlignment="1" applyProtection="1">
      <alignment/>
      <protection locked="0"/>
    </xf>
    <xf numFmtId="0" fontId="30" fillId="0" borderId="42" xfId="0" applyFont="1" applyFill="1" applyBorder="1" applyAlignment="1" applyProtection="1">
      <alignment horizontal="left" vertical="center" indent="2"/>
      <protection locked="0"/>
    </xf>
    <xf numFmtId="0" fontId="0" fillId="0" borderId="43" xfId="0" applyBorder="1" applyAlignment="1">
      <alignment/>
    </xf>
    <xf numFmtId="0" fontId="27" fillId="0" borderId="0" xfId="0" applyFont="1" applyBorder="1" applyAlignment="1" quotePrefix="1">
      <alignment horizontal="left"/>
    </xf>
    <xf numFmtId="0" fontId="21" fillId="0" borderId="0" xfId="93">
      <alignment/>
      <protection/>
    </xf>
    <xf numFmtId="0" fontId="21" fillId="0" borderId="37" xfId="93" applyBorder="1">
      <alignment/>
      <protection/>
    </xf>
    <xf numFmtId="0" fontId="24" fillId="0" borderId="44" xfId="93" applyFont="1" applyBorder="1" applyProtection="1">
      <alignment/>
      <protection/>
    </xf>
    <xf numFmtId="0" fontId="21" fillId="0" borderId="44" xfId="93" applyBorder="1">
      <alignment/>
      <protection/>
    </xf>
    <xf numFmtId="0" fontId="21" fillId="0" borderId="44" xfId="93" applyBorder="1" applyProtection="1">
      <alignment/>
      <protection/>
    </xf>
    <xf numFmtId="0" fontId="21" fillId="0" borderId="45" xfId="93" applyBorder="1">
      <alignment/>
      <protection/>
    </xf>
    <xf numFmtId="0" fontId="21" fillId="0" borderId="38" xfId="93" applyBorder="1">
      <alignment/>
      <protection/>
    </xf>
    <xf numFmtId="0" fontId="21" fillId="0" borderId="0" xfId="93" applyBorder="1">
      <alignment/>
      <protection/>
    </xf>
    <xf numFmtId="0" fontId="25" fillId="0" borderId="0" xfId="93" applyFont="1" applyBorder="1" applyProtection="1">
      <alignment/>
      <protection/>
    </xf>
    <xf numFmtId="0" fontId="21" fillId="0" borderId="0" xfId="93" applyBorder="1" applyProtection="1">
      <alignment/>
      <protection/>
    </xf>
    <xf numFmtId="0" fontId="20" fillId="0" borderId="20" xfId="93" applyFont="1" applyFill="1" applyBorder="1" applyProtection="1">
      <alignment/>
      <protection/>
    </xf>
    <xf numFmtId="0" fontId="24" fillId="0" borderId="19" xfId="93" applyFont="1" applyFill="1" applyBorder="1" applyProtection="1">
      <alignment/>
      <protection/>
    </xf>
    <xf numFmtId="0" fontId="21" fillId="0" borderId="39" xfId="93" applyBorder="1">
      <alignment/>
      <protection/>
    </xf>
    <xf numFmtId="0" fontId="26" fillId="0" borderId="0" xfId="93" applyFont="1" applyBorder="1" applyProtection="1">
      <alignment/>
      <protection/>
    </xf>
    <xf numFmtId="0" fontId="24" fillId="0" borderId="0" xfId="93" applyFont="1" applyBorder="1">
      <alignment/>
      <protection/>
    </xf>
    <xf numFmtId="0" fontId="21" fillId="0" borderId="19" xfId="93" applyFill="1" applyBorder="1" applyProtection="1">
      <alignment/>
      <protection/>
    </xf>
    <xf numFmtId="0" fontId="2" fillId="0" borderId="19" xfId="93" applyFont="1" applyFill="1" applyBorder="1" applyAlignment="1" applyProtection="1">
      <alignment horizontal="center"/>
      <protection locked="0"/>
    </xf>
    <xf numFmtId="0" fontId="28" fillId="0" borderId="0" xfId="93" applyFont="1" applyBorder="1" applyProtection="1">
      <alignment/>
      <protection/>
    </xf>
    <xf numFmtId="0" fontId="21" fillId="0" borderId="46" xfId="93" applyBorder="1">
      <alignment/>
      <protection/>
    </xf>
    <xf numFmtId="2" fontId="2" fillId="0" borderId="47" xfId="93" applyNumberFormat="1" applyFont="1" applyFill="1" applyBorder="1" applyAlignment="1">
      <alignment horizontal="center" vertical="center"/>
      <protection/>
    </xf>
    <xf numFmtId="0" fontId="24" fillId="0" borderId="48" xfId="93" applyFont="1" applyFill="1" applyBorder="1" applyAlignment="1" applyProtection="1">
      <alignment horizontal="left" vertical="center" indent="2"/>
      <protection locked="0"/>
    </xf>
    <xf numFmtId="0" fontId="2" fillId="0" borderId="31" xfId="93" applyFont="1" applyFill="1" applyBorder="1" applyAlignment="1">
      <alignment horizontal="center" vertical="center"/>
      <protection/>
    </xf>
    <xf numFmtId="2" fontId="2" fillId="0" borderId="40" xfId="93" applyNumberFormat="1" applyFont="1" applyFill="1" applyBorder="1" applyAlignment="1">
      <alignment horizontal="center"/>
      <protection/>
    </xf>
    <xf numFmtId="0" fontId="2" fillId="0" borderId="48" xfId="93" applyFont="1" applyFill="1" applyBorder="1" applyAlignment="1" applyProtection="1">
      <alignment/>
      <protection locked="0"/>
    </xf>
    <xf numFmtId="0" fontId="2" fillId="0" borderId="0" xfId="93" applyFont="1" applyFill="1" applyBorder="1" applyAlignment="1">
      <alignment horizontal="center"/>
      <protection/>
    </xf>
    <xf numFmtId="2" fontId="2" fillId="0" borderId="49" xfId="93" applyNumberFormat="1" applyFont="1" applyFill="1" applyBorder="1" applyAlignment="1">
      <alignment horizontal="center"/>
      <protection/>
    </xf>
    <xf numFmtId="0" fontId="2" fillId="0" borderId="36" xfId="93" applyFont="1" applyFill="1" applyBorder="1" applyAlignment="1">
      <alignment horizontal="center"/>
      <protection/>
    </xf>
    <xf numFmtId="2" fontId="2" fillId="0" borderId="50" xfId="93" applyNumberFormat="1" applyFont="1" applyFill="1" applyBorder="1" applyAlignment="1">
      <alignment horizontal="left"/>
      <protection/>
    </xf>
    <xf numFmtId="2" fontId="21" fillId="0" borderId="0" xfId="93" applyNumberFormat="1" applyFill="1" applyBorder="1" applyAlignment="1" applyProtection="1">
      <alignment horizontal="left"/>
      <protection locked="0"/>
    </xf>
    <xf numFmtId="0" fontId="21" fillId="0" borderId="21" xfId="93" applyFill="1" applyBorder="1" applyProtection="1">
      <alignment/>
      <protection locked="0"/>
    </xf>
    <xf numFmtId="2" fontId="21" fillId="0" borderId="0" xfId="93" applyNumberFormat="1" applyFill="1" applyBorder="1">
      <alignment/>
      <protection/>
    </xf>
    <xf numFmtId="0" fontId="21" fillId="0" borderId="0" xfId="93" applyFill="1" applyBorder="1" applyAlignment="1" applyProtection="1">
      <alignment/>
      <protection locked="0"/>
    </xf>
    <xf numFmtId="2" fontId="2" fillId="0" borderId="47" xfId="93" applyNumberFormat="1" applyFont="1" applyFill="1" applyBorder="1" applyAlignment="1">
      <alignment horizontal="center"/>
      <protection/>
    </xf>
    <xf numFmtId="0" fontId="2" fillId="0" borderId="31" xfId="93" applyFont="1" applyFill="1" applyBorder="1" applyAlignment="1">
      <alignment horizontal="center"/>
      <protection/>
    </xf>
    <xf numFmtId="0" fontId="27" fillId="0" borderId="0" xfId="93" applyFont="1" applyBorder="1" applyProtection="1">
      <alignment/>
      <protection/>
    </xf>
    <xf numFmtId="0" fontId="24" fillId="0" borderId="0" xfId="93" applyFont="1" applyBorder="1" applyAlignment="1" applyProtection="1">
      <alignment horizontal="left"/>
      <protection/>
    </xf>
    <xf numFmtId="0" fontId="2" fillId="0" borderId="0" xfId="93" applyFont="1" applyBorder="1" applyProtection="1">
      <alignment/>
      <protection/>
    </xf>
    <xf numFmtId="0" fontId="2" fillId="0" borderId="31" xfId="93" applyFont="1" applyBorder="1" applyAlignment="1" applyProtection="1">
      <alignment horizontal="center"/>
      <protection/>
    </xf>
    <xf numFmtId="0" fontId="29" fillId="0" borderId="20" xfId="93" applyFont="1" applyBorder="1" applyAlignment="1" applyProtection="1">
      <alignment horizontal="left"/>
      <protection/>
    </xf>
    <xf numFmtId="0" fontId="2" fillId="0" borderId="48" xfId="93" applyFont="1" applyBorder="1" applyAlignment="1" applyProtection="1">
      <alignment horizontal="center"/>
      <protection/>
    </xf>
    <xf numFmtId="0" fontId="25" fillId="0" borderId="31" xfId="93" applyFont="1" applyBorder="1" applyAlignment="1" applyProtection="1">
      <alignment horizontal="center"/>
      <protection/>
    </xf>
    <xf numFmtId="0" fontId="25" fillId="0" borderId="51" xfId="93" applyFont="1" applyBorder="1" applyAlignment="1" applyProtection="1">
      <alignment horizontal="center"/>
      <protection/>
    </xf>
    <xf numFmtId="0" fontId="2" fillId="0" borderId="50" xfId="93" applyFont="1" applyBorder="1" applyAlignment="1">
      <alignment horizontal="center"/>
      <protection/>
    </xf>
    <xf numFmtId="0" fontId="20" fillId="0" borderId="19" xfId="93" applyFont="1" applyBorder="1" applyProtection="1">
      <alignment/>
      <protection/>
    </xf>
    <xf numFmtId="0" fontId="20" fillId="0" borderId="19" xfId="93" applyNumberFormat="1" applyFont="1" applyBorder="1" applyProtection="1">
      <alignment/>
      <protection/>
    </xf>
    <xf numFmtId="0" fontId="20" fillId="0" borderId="48" xfId="93" applyFont="1" applyBorder="1" applyProtection="1">
      <alignment/>
      <protection/>
    </xf>
    <xf numFmtId="164" fontId="2" fillId="55" borderId="31" xfId="93" applyNumberFormat="1" applyFont="1" applyFill="1" applyBorder="1" applyAlignment="1" applyProtection="1">
      <alignment horizontal="center"/>
      <protection locked="0"/>
    </xf>
    <xf numFmtId="0" fontId="2" fillId="0" borderId="35" xfId="93" applyFont="1" applyBorder="1" applyAlignment="1" applyProtection="1">
      <alignment horizontal="center"/>
      <protection/>
    </xf>
    <xf numFmtId="0" fontId="2" fillId="0" borderId="52" xfId="93" applyNumberFormat="1" applyFont="1" applyBorder="1" applyAlignment="1">
      <alignment horizontal="center"/>
      <protection/>
    </xf>
    <xf numFmtId="0" fontId="25" fillId="0" borderId="53" xfId="93" applyFont="1" applyFill="1" applyBorder="1" applyAlignment="1" applyProtection="1">
      <alignment horizontal="center"/>
      <protection/>
    </xf>
    <xf numFmtId="0" fontId="25" fillId="0" borderId="54" xfId="93" applyFont="1" applyFill="1" applyBorder="1" applyAlignment="1" applyProtection="1">
      <alignment horizontal="center"/>
      <protection/>
    </xf>
    <xf numFmtId="164" fontId="2" fillId="55" borderId="36" xfId="93" applyNumberFormat="1" applyFont="1" applyFill="1" applyBorder="1" applyAlignment="1" applyProtection="1">
      <alignment horizontal="center"/>
      <protection locked="0"/>
    </xf>
    <xf numFmtId="0" fontId="29" fillId="0" borderId="55" xfId="93" applyFont="1" applyBorder="1" applyAlignment="1">
      <alignment horizontal="center"/>
      <protection/>
    </xf>
    <xf numFmtId="0" fontId="20" fillId="0" borderId="56" xfId="93" applyNumberFormat="1" applyFont="1" applyBorder="1" applyAlignment="1" applyProtection="1">
      <alignment horizontal="left"/>
      <protection/>
    </xf>
    <xf numFmtId="0" fontId="20" fillId="0" borderId="19" xfId="93" applyNumberFormat="1" applyFont="1" applyBorder="1" applyAlignment="1" applyProtection="1">
      <alignment horizontal="left"/>
      <protection/>
    </xf>
    <xf numFmtId="0" fontId="21" fillId="0" borderId="32" xfId="93" applyNumberFormat="1" applyBorder="1" applyAlignment="1" applyProtection="1">
      <alignment horizontal="left"/>
      <protection/>
    </xf>
    <xf numFmtId="164" fontId="2" fillId="55" borderId="31" xfId="93" applyNumberFormat="1" applyFont="1" applyFill="1" applyBorder="1" applyAlignment="1" applyProtection="1">
      <alignment horizontal="center" vertical="center"/>
      <protection locked="0"/>
    </xf>
    <xf numFmtId="164" fontId="2" fillId="55" borderId="57" xfId="93" applyNumberFormat="1" applyFont="1" applyFill="1" applyBorder="1" applyAlignment="1" applyProtection="1">
      <alignment horizontal="center" vertical="center"/>
      <protection locked="0"/>
    </xf>
    <xf numFmtId="164" fontId="2" fillId="55" borderId="36" xfId="93" applyNumberFormat="1" applyFont="1" applyFill="1" applyBorder="1" applyAlignment="1" applyProtection="1">
      <alignment horizontal="center" vertical="center"/>
      <protection locked="0"/>
    </xf>
    <xf numFmtId="164" fontId="2" fillId="55" borderId="58" xfId="93" applyNumberFormat="1" applyFont="1" applyFill="1" applyBorder="1" applyAlignment="1" applyProtection="1">
      <alignment horizontal="center"/>
      <protection locked="0"/>
    </xf>
    <xf numFmtId="164" fontId="2" fillId="55" borderId="31" xfId="93" applyNumberFormat="1" applyFont="1" applyFill="1" applyBorder="1" applyAlignment="1" applyProtection="1" quotePrefix="1">
      <alignment horizontal="center"/>
      <protection locked="0"/>
    </xf>
    <xf numFmtId="0" fontId="2" fillId="0" borderId="59" xfId="93" applyNumberFormat="1" applyFont="1" applyBorder="1" applyAlignment="1">
      <alignment horizontal="center"/>
      <protection/>
    </xf>
    <xf numFmtId="0" fontId="25" fillId="0" borderId="20" xfId="93" applyFont="1" applyBorder="1" applyProtection="1">
      <alignment/>
      <protection/>
    </xf>
    <xf numFmtId="0" fontId="21" fillId="0" borderId="19" xfId="93" applyBorder="1">
      <alignment/>
      <protection/>
    </xf>
    <xf numFmtId="0" fontId="24" fillId="0" borderId="60" xfId="93" applyFont="1" applyFill="1" applyBorder="1" applyAlignment="1" applyProtection="1">
      <alignment horizontal="center"/>
      <protection/>
    </xf>
    <xf numFmtId="0" fontId="24" fillId="0" borderId="61" xfId="93" applyFont="1" applyFill="1" applyBorder="1" applyAlignment="1" applyProtection="1">
      <alignment horizontal="center"/>
      <protection/>
    </xf>
    <xf numFmtId="0" fontId="24" fillId="56" borderId="62" xfId="93" applyFont="1" applyFill="1" applyBorder="1" applyAlignment="1" applyProtection="1">
      <alignment horizontal="center"/>
      <protection/>
    </xf>
    <xf numFmtId="0" fontId="24" fillId="56" borderId="63" xfId="93" applyFont="1" applyFill="1" applyBorder="1" applyAlignment="1" applyProtection="1">
      <alignment horizontal="center"/>
      <protection/>
    </xf>
    <xf numFmtId="0" fontId="20" fillId="0" borderId="0" xfId="93" applyFont="1" applyBorder="1" applyProtection="1">
      <alignment/>
      <protection/>
    </xf>
    <xf numFmtId="0" fontId="20" fillId="0" borderId="0" xfId="93" applyFont="1" applyBorder="1">
      <alignment/>
      <protection/>
    </xf>
    <xf numFmtId="0" fontId="2" fillId="0" borderId="0" xfId="93" applyFont="1" applyBorder="1">
      <alignment/>
      <protection/>
    </xf>
    <xf numFmtId="0" fontId="21" fillId="0" borderId="40" xfId="93" applyBorder="1">
      <alignment/>
      <protection/>
    </xf>
    <xf numFmtId="0" fontId="21" fillId="0" borderId="41" xfId="93" applyFill="1" applyBorder="1" applyProtection="1">
      <alignment/>
      <protection locked="0"/>
    </xf>
    <xf numFmtId="0" fontId="30" fillId="0" borderId="42" xfId="93" applyFont="1" applyFill="1" applyBorder="1" applyAlignment="1" applyProtection="1">
      <alignment horizontal="left" vertical="center" indent="2"/>
      <protection locked="0"/>
    </xf>
    <xf numFmtId="0" fontId="21" fillId="0" borderId="43" xfId="93" applyBorder="1">
      <alignment/>
      <protection/>
    </xf>
    <xf numFmtId="49" fontId="22" fillId="0" borderId="19" xfId="94" applyNumberFormat="1" applyFont="1" applyFill="1" applyBorder="1" applyAlignment="1" applyProtection="1">
      <alignment horizontal="center"/>
      <protection/>
    </xf>
    <xf numFmtId="49" fontId="22" fillId="0" borderId="48" xfId="94" applyNumberFormat="1" applyFont="1" applyFill="1" applyBorder="1" applyAlignment="1" applyProtection="1">
      <alignment horizontal="center"/>
      <protection/>
    </xf>
    <xf numFmtId="49" fontId="22" fillId="0" borderId="19" xfId="94" applyNumberFormat="1" applyFont="1" applyFill="1" applyBorder="1" applyAlignment="1" applyProtection="1">
      <alignment/>
      <protection/>
    </xf>
    <xf numFmtId="49" fontId="22" fillId="0" borderId="48" xfId="94" applyNumberFormat="1" applyFont="1" applyFill="1" applyBorder="1" applyAlignment="1" applyProtection="1">
      <alignment/>
      <protection/>
    </xf>
    <xf numFmtId="49" fontId="22" fillId="0" borderId="20" xfId="94" applyNumberFormat="1" applyFont="1" applyFill="1" applyBorder="1" applyAlignment="1" applyProtection="1">
      <alignment horizontal="center"/>
      <protection/>
    </xf>
    <xf numFmtId="49" fontId="21" fillId="0" borderId="0" xfId="83" applyNumberFormat="1" applyFont="1" applyFill="1" applyBorder="1" applyAlignment="1" applyProtection="1">
      <alignment horizontal="center"/>
      <protection/>
    </xf>
    <xf numFmtId="49" fontId="21" fillId="0" borderId="33" xfId="83" applyNumberFormat="1" applyFont="1" applyFill="1" applyBorder="1" applyAlignment="1" applyProtection="1">
      <alignment horizontal="center"/>
      <protection/>
    </xf>
    <xf numFmtId="0" fontId="22" fillId="0" borderId="20" xfId="94" applyNumberFormat="1" applyFont="1" applyFill="1" applyBorder="1" applyAlignment="1" applyProtection="1">
      <alignment horizontal="center"/>
      <protection/>
    </xf>
    <xf numFmtId="0" fontId="22" fillId="0" borderId="19" xfId="94" applyNumberFormat="1" applyFont="1" applyFill="1" applyBorder="1" applyAlignment="1" applyProtection="1">
      <alignment horizontal="center"/>
      <protection/>
    </xf>
    <xf numFmtId="0" fontId="22" fillId="0" borderId="48" xfId="94" applyNumberFormat="1" applyFont="1" applyFill="1" applyBorder="1" applyAlignment="1" applyProtection="1">
      <alignment horizontal="center"/>
      <protection/>
    </xf>
    <xf numFmtId="49" fontId="2" fillId="0" borderId="20" xfId="83" applyNumberFormat="1" applyFont="1" applyFill="1" applyBorder="1" applyAlignment="1" applyProtection="1">
      <alignment horizontal="center"/>
      <protection/>
    </xf>
    <xf numFmtId="49" fontId="2" fillId="0" borderId="19" xfId="83" applyNumberFormat="1" applyFont="1" applyFill="1" applyBorder="1" applyAlignment="1" applyProtection="1">
      <alignment horizontal="center"/>
      <protection/>
    </xf>
    <xf numFmtId="49" fontId="2" fillId="0" borderId="48" xfId="83" applyNumberFormat="1" applyFont="1" applyFill="1" applyBorder="1" applyAlignment="1" applyProtection="1">
      <alignment horizontal="center"/>
      <protection/>
    </xf>
    <xf numFmtId="49" fontId="2" fillId="44" borderId="20" xfId="83" applyNumberFormat="1" applyFont="1" applyFill="1" applyBorder="1" applyAlignment="1" applyProtection="1">
      <alignment horizontal="center"/>
      <protection/>
    </xf>
    <xf numFmtId="49" fontId="2" fillId="44" borderId="19" xfId="83" applyNumberFormat="1" applyFont="1" applyFill="1" applyBorder="1" applyAlignment="1" applyProtection="1">
      <alignment horizontal="center"/>
      <protection/>
    </xf>
    <xf numFmtId="49" fontId="2" fillId="44" borderId="48" xfId="83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0" fillId="56" borderId="64" xfId="93" applyFont="1" applyFill="1" applyBorder="1" applyAlignment="1" applyProtection="1">
      <alignment horizontal="left" vertical="center" indent="2"/>
      <protection/>
    </xf>
    <xf numFmtId="0" fontId="21" fillId="0" borderId="64" xfId="93" applyBorder="1" applyAlignment="1">
      <alignment horizontal="left" vertical="center" indent="2"/>
      <protection/>
    </xf>
    <xf numFmtId="0" fontId="21" fillId="0" borderId="65" xfId="93" applyBorder="1" applyAlignment="1">
      <alignment horizontal="left" vertical="center" indent="2"/>
      <protection/>
    </xf>
    <xf numFmtId="0" fontId="2" fillId="55" borderId="20" xfId="93" applyFont="1" applyFill="1" applyBorder="1" applyAlignment="1" applyProtection="1">
      <alignment horizontal="left"/>
      <protection locked="0"/>
    </xf>
    <xf numFmtId="0" fontId="2" fillId="55" borderId="48" xfId="93" applyFont="1" applyFill="1" applyBorder="1" applyAlignment="1" applyProtection="1">
      <alignment horizontal="left"/>
      <protection locked="0"/>
    </xf>
    <xf numFmtId="0" fontId="2" fillId="0" borderId="19" xfId="93" applyFont="1" applyBorder="1" applyAlignment="1" applyProtection="1">
      <alignment/>
      <protection locked="0"/>
    </xf>
    <xf numFmtId="0" fontId="2" fillId="0" borderId="54" xfId="93" applyFont="1" applyBorder="1" applyAlignment="1" applyProtection="1">
      <alignment/>
      <protection locked="0"/>
    </xf>
    <xf numFmtId="0" fontId="21" fillId="55" borderId="48" xfId="93" applyFill="1" applyBorder="1" applyAlignment="1" applyProtection="1">
      <alignment/>
      <protection locked="0"/>
    </xf>
    <xf numFmtId="165" fontId="25" fillId="55" borderId="19" xfId="93" applyNumberFormat="1" applyFont="1" applyFill="1" applyBorder="1" applyAlignment="1" applyProtection="1">
      <alignment horizontal="left"/>
      <protection locked="0"/>
    </xf>
    <xf numFmtId="165" fontId="2" fillId="0" borderId="19" xfId="93" applyNumberFormat="1" applyFont="1" applyBorder="1" applyAlignment="1" applyProtection="1">
      <alignment horizontal="left"/>
      <protection locked="0"/>
    </xf>
    <xf numFmtId="20" fontId="25" fillId="55" borderId="19" xfId="93" applyNumberFormat="1" applyFont="1" applyFill="1" applyBorder="1" applyAlignment="1" applyProtection="1">
      <alignment/>
      <protection locked="0"/>
    </xf>
    <xf numFmtId="0" fontId="25" fillId="55" borderId="54" xfId="93" applyFont="1" applyFill="1" applyBorder="1" applyAlignment="1" applyProtection="1">
      <alignment/>
      <protection locked="0"/>
    </xf>
    <xf numFmtId="0" fontId="25" fillId="55" borderId="20" xfId="93" applyFont="1" applyFill="1" applyBorder="1" applyAlignment="1" applyProtection="1">
      <alignment horizontal="left" vertical="center" indent="2"/>
      <protection locked="0"/>
    </xf>
    <xf numFmtId="0" fontId="2" fillId="55" borderId="48" xfId="93" applyFont="1" applyFill="1" applyBorder="1" applyAlignment="1" applyProtection="1">
      <alignment horizontal="left" vertical="center" indent="2"/>
      <protection locked="0"/>
    </xf>
    <xf numFmtId="0" fontId="2" fillId="0" borderId="19" xfId="93" applyFont="1" applyBorder="1" applyAlignment="1" applyProtection="1">
      <alignment horizontal="left" vertical="center" indent="2"/>
      <protection locked="0"/>
    </xf>
    <xf numFmtId="0" fontId="2" fillId="0" borderId="54" xfId="93" applyFont="1" applyBorder="1" applyAlignment="1" applyProtection="1">
      <alignment horizontal="left" vertical="center" indent="2"/>
      <protection locked="0"/>
    </xf>
    <xf numFmtId="0" fontId="25" fillId="55" borderId="19" xfId="93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</cellXfs>
  <cellStyles count="10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Comma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uomautus" xfId="73"/>
    <cellStyle name="Huono" xfId="74"/>
    <cellStyle name="Hyvä" xfId="75"/>
    <cellStyle name="Input" xfId="76"/>
    <cellStyle name="Laskenta" xfId="77"/>
    <cellStyle name="Linked Cell" xfId="78"/>
    <cellStyle name="Linkitetty solu" xfId="79"/>
    <cellStyle name="Määrittämätön" xfId="80"/>
    <cellStyle name="Neutraali" xfId="81"/>
    <cellStyle name="Neutral" xfId="82"/>
    <cellStyle name="Normaali 2" xfId="83"/>
    <cellStyle name="Normaali 2 2" xfId="84"/>
    <cellStyle name="Normaali 2 3" xfId="85"/>
    <cellStyle name="Normaali 2 4" xfId="86"/>
    <cellStyle name="Normaali 2 5" xfId="87"/>
    <cellStyle name="Normaali 3 2" xfId="88"/>
    <cellStyle name="Normaali 3 3" xfId="89"/>
    <cellStyle name="Normaali 4" xfId="90"/>
    <cellStyle name="Normaali 4 2" xfId="91"/>
    <cellStyle name="Normaali 4 3" xfId="92"/>
    <cellStyle name="Normaali_Joukkuetulokset" xfId="93"/>
    <cellStyle name="Normal 2" xfId="94"/>
    <cellStyle name="Normal_JoukkuePoytakirja2" xfId="95"/>
    <cellStyle name="Note" xfId="96"/>
    <cellStyle name="Otsikko" xfId="97"/>
    <cellStyle name="Otsikko 1" xfId="98"/>
    <cellStyle name="Otsikko 2" xfId="99"/>
    <cellStyle name="Otsikko 3" xfId="100"/>
    <cellStyle name="Otsikko 4" xfId="101"/>
    <cellStyle name="Output" xfId="102"/>
    <cellStyle name="Percent" xfId="103"/>
    <cellStyle name="Comma [0]" xfId="104"/>
    <cellStyle name="Currency [0]" xfId="105"/>
    <cellStyle name="Selittävä teksti" xfId="106"/>
    <cellStyle name="Summa" xfId="107"/>
    <cellStyle name="Syöttö" xfId="108"/>
    <cellStyle name="Tarkistussolu" xfId="109"/>
    <cellStyle name="Title" xfId="110"/>
    <cellStyle name="Total" xfId="111"/>
    <cellStyle name="Tulostus" xfId="112"/>
    <cellStyle name="Currency" xfId="113"/>
    <cellStyle name="Warning Text" xfId="114"/>
    <cellStyle name="Varoitusteksti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8"/>
  <sheetViews>
    <sheetView zoomScalePageLayoutView="0" workbookViewId="0" topLeftCell="A49">
      <selection activeCell="B74" sqref="B74:B75"/>
    </sheetView>
  </sheetViews>
  <sheetFormatPr defaultColWidth="9.140625" defaultRowHeight="15"/>
  <cols>
    <col min="1" max="1" width="4.57421875" style="0" customWidth="1"/>
    <col min="2" max="2" width="9.140625" style="0" customWidth="1"/>
    <col min="4" max="4" width="5.7109375" style="0" customWidth="1"/>
    <col min="5" max="5" width="11.421875" style="0" customWidth="1"/>
    <col min="8" max="8" width="9.140625" style="0" customWidth="1"/>
  </cols>
  <sheetData>
    <row r="4" spans="1:11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8">
      <c r="A5" s="6"/>
      <c r="B5" s="7" t="s">
        <v>0</v>
      </c>
      <c r="C5" s="8"/>
      <c r="D5" s="8" t="s">
        <v>27</v>
      </c>
      <c r="E5" s="9"/>
      <c r="F5" s="10"/>
      <c r="G5" s="11"/>
      <c r="H5" s="11"/>
      <c r="I5" s="12"/>
      <c r="J5" s="5"/>
      <c r="K5" s="5"/>
    </row>
    <row r="6" spans="1:11" ht="15.75">
      <c r="A6" s="6"/>
      <c r="B6" s="13" t="s">
        <v>1</v>
      </c>
      <c r="C6" s="142" t="s">
        <v>26</v>
      </c>
      <c r="D6" s="142"/>
      <c r="E6" s="143"/>
      <c r="F6" s="10"/>
      <c r="G6" s="11"/>
      <c r="H6" s="11"/>
      <c r="I6" s="12"/>
      <c r="J6" s="5"/>
      <c r="K6" s="5"/>
    </row>
    <row r="7" spans="1:11" ht="16.5" thickBot="1">
      <c r="A7" s="6"/>
      <c r="B7" s="14" t="s">
        <v>2</v>
      </c>
      <c r="C7" s="15"/>
      <c r="D7" s="15"/>
      <c r="E7" s="16"/>
      <c r="F7" s="10"/>
      <c r="G7" s="11"/>
      <c r="H7" s="11"/>
      <c r="I7" s="12"/>
      <c r="J7" s="5"/>
      <c r="K7" s="5"/>
    </row>
    <row r="8" spans="1:11" ht="15.75">
      <c r="A8" s="17"/>
      <c r="B8" s="18"/>
      <c r="C8" s="18"/>
      <c r="D8" s="18"/>
      <c r="E8" s="18"/>
      <c r="F8" s="17"/>
      <c r="G8" s="17"/>
      <c r="H8" s="17"/>
      <c r="I8" s="19"/>
      <c r="J8" s="19"/>
      <c r="K8" s="5"/>
    </row>
    <row r="9" spans="1:11" ht="15">
      <c r="A9" s="20"/>
      <c r="B9" s="141" t="s">
        <v>3</v>
      </c>
      <c r="C9" s="137"/>
      <c r="D9" s="138"/>
      <c r="E9" s="20" t="s">
        <v>4</v>
      </c>
      <c r="F9" s="20" t="s">
        <v>5</v>
      </c>
      <c r="G9" s="20" t="s">
        <v>6</v>
      </c>
      <c r="H9" s="20" t="s">
        <v>7</v>
      </c>
      <c r="I9" s="21"/>
      <c r="J9" s="22"/>
      <c r="K9" s="5"/>
    </row>
    <row r="10" spans="1:11" ht="15">
      <c r="A10" s="23">
        <v>1</v>
      </c>
      <c r="B10" s="144" t="s">
        <v>22</v>
      </c>
      <c r="C10" s="145"/>
      <c r="D10" s="146"/>
      <c r="E10" s="23">
        <v>3</v>
      </c>
      <c r="F10" s="23"/>
      <c r="G10" s="23"/>
      <c r="H10" s="23">
        <v>1</v>
      </c>
      <c r="I10" s="21"/>
      <c r="J10" s="22"/>
      <c r="K10" s="5"/>
    </row>
    <row r="11" spans="1:11" ht="15">
      <c r="A11" s="23">
        <v>2</v>
      </c>
      <c r="B11" s="144" t="s">
        <v>23</v>
      </c>
      <c r="C11" s="145"/>
      <c r="D11" s="146"/>
      <c r="E11" s="23">
        <v>2</v>
      </c>
      <c r="F11" s="23"/>
      <c r="G11" s="23"/>
      <c r="H11" s="23">
        <v>2</v>
      </c>
      <c r="I11" s="21"/>
      <c r="J11" s="22"/>
      <c r="K11" s="5"/>
    </row>
    <row r="12" spans="1:11" ht="15">
      <c r="A12" s="23">
        <v>3</v>
      </c>
      <c r="B12" s="144" t="s">
        <v>24</v>
      </c>
      <c r="C12" s="145"/>
      <c r="D12" s="146"/>
      <c r="E12" s="23">
        <v>1</v>
      </c>
      <c r="F12" s="23"/>
      <c r="G12" s="23"/>
      <c r="H12" s="23">
        <v>3</v>
      </c>
      <c r="I12" s="21"/>
      <c r="J12" s="22"/>
      <c r="K12" s="5"/>
    </row>
    <row r="13" spans="1:11" ht="15">
      <c r="A13" s="23">
        <v>4</v>
      </c>
      <c r="B13" s="144" t="s">
        <v>25</v>
      </c>
      <c r="C13" s="145"/>
      <c r="D13" s="146"/>
      <c r="E13" s="23">
        <v>1</v>
      </c>
      <c r="F13" s="23"/>
      <c r="G13" s="23"/>
      <c r="H13" s="23">
        <v>4</v>
      </c>
      <c r="I13" s="21"/>
      <c r="J13" s="22"/>
      <c r="K13" s="5"/>
    </row>
    <row r="14" spans="1:11" ht="15">
      <c r="A14" s="24"/>
      <c r="B14" s="24"/>
      <c r="C14" s="25"/>
      <c r="D14" s="25"/>
      <c r="E14" s="25"/>
      <c r="F14" s="25"/>
      <c r="G14" s="25"/>
      <c r="H14" s="25"/>
      <c r="I14" s="26"/>
      <c r="J14" s="26"/>
      <c r="K14" s="5"/>
    </row>
    <row r="15" spans="1:11" ht="15">
      <c r="A15" s="22"/>
      <c r="B15" s="27"/>
      <c r="C15" s="20"/>
      <c r="D15" s="141" t="s">
        <v>21</v>
      </c>
      <c r="E15" s="137"/>
      <c r="F15" s="137"/>
      <c r="G15" s="137"/>
      <c r="H15" s="137"/>
      <c r="I15" s="138"/>
      <c r="J15" s="20" t="s">
        <v>8</v>
      </c>
      <c r="K15" s="5"/>
    </row>
    <row r="16" spans="1:11" ht="15">
      <c r="A16" s="22"/>
      <c r="B16" s="27"/>
      <c r="C16" s="20" t="s">
        <v>11</v>
      </c>
      <c r="D16" s="141" t="s">
        <v>63</v>
      </c>
      <c r="E16" s="137"/>
      <c r="F16" s="137"/>
      <c r="G16" s="137"/>
      <c r="H16" s="137"/>
      <c r="I16" s="138"/>
      <c r="J16" s="23">
        <v>4</v>
      </c>
      <c r="K16" s="5"/>
    </row>
    <row r="17" spans="1:11" ht="15">
      <c r="A17" s="22"/>
      <c r="B17" s="27"/>
      <c r="C17" s="20" t="s">
        <v>10</v>
      </c>
      <c r="D17" s="141" t="s">
        <v>63</v>
      </c>
      <c r="E17" s="137"/>
      <c r="F17" s="137"/>
      <c r="G17" s="137"/>
      <c r="H17" s="137"/>
      <c r="I17" s="138"/>
      <c r="J17" s="23">
        <v>3</v>
      </c>
      <c r="K17" s="5"/>
    </row>
    <row r="18" spans="1:11" ht="15">
      <c r="A18" s="22"/>
      <c r="B18" s="27"/>
      <c r="C18" s="20" t="s">
        <v>14</v>
      </c>
      <c r="D18" s="141" t="s">
        <v>63</v>
      </c>
      <c r="E18" s="137"/>
      <c r="F18" s="137"/>
      <c r="G18" s="137"/>
      <c r="H18" s="137"/>
      <c r="I18" s="138"/>
      <c r="J18" s="23">
        <v>2</v>
      </c>
      <c r="K18" s="5"/>
    </row>
    <row r="19" spans="1:11" ht="15">
      <c r="A19" s="22"/>
      <c r="B19" s="27"/>
      <c r="C19" s="20" t="s">
        <v>15</v>
      </c>
      <c r="D19" s="141" t="s">
        <v>63</v>
      </c>
      <c r="E19" s="137"/>
      <c r="F19" s="137"/>
      <c r="G19" s="137"/>
      <c r="H19" s="137"/>
      <c r="I19" s="138"/>
      <c r="J19" s="23">
        <v>4</v>
      </c>
      <c r="K19" s="5"/>
    </row>
    <row r="20" spans="1:11" ht="15">
      <c r="A20" s="22"/>
      <c r="B20" s="27"/>
      <c r="C20" s="20" t="s">
        <v>17</v>
      </c>
      <c r="D20" s="141" t="s">
        <v>63</v>
      </c>
      <c r="E20" s="137"/>
      <c r="F20" s="137"/>
      <c r="G20" s="137"/>
      <c r="H20" s="137"/>
      <c r="I20" s="138"/>
      <c r="J20" s="23">
        <v>3</v>
      </c>
      <c r="K20" s="5"/>
    </row>
    <row r="21" spans="1:11" ht="15">
      <c r="A21" s="22"/>
      <c r="B21" s="27"/>
      <c r="C21" s="20" t="s">
        <v>13</v>
      </c>
      <c r="D21" s="141" t="s">
        <v>75</v>
      </c>
      <c r="E21" s="137"/>
      <c r="F21" s="137"/>
      <c r="G21" s="137"/>
      <c r="H21" s="137"/>
      <c r="I21" s="138"/>
      <c r="J21" s="23">
        <v>1</v>
      </c>
      <c r="K21" s="5"/>
    </row>
    <row r="22" spans="1:11" ht="15">
      <c r="A22" s="22"/>
      <c r="B22" s="22"/>
      <c r="C22" s="24"/>
      <c r="D22" s="24"/>
      <c r="E22" s="28"/>
      <c r="F22" s="24"/>
      <c r="G22" s="24"/>
      <c r="H22" s="24"/>
      <c r="I22" s="24"/>
      <c r="J22" s="24"/>
      <c r="K22" s="5"/>
    </row>
    <row r="24" spans="1:11" ht="15.7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8">
      <c r="A25" s="29"/>
      <c r="B25" s="7" t="s">
        <v>0</v>
      </c>
      <c r="C25" s="30"/>
      <c r="D25" s="30" t="s">
        <v>29</v>
      </c>
      <c r="E25" s="31"/>
      <c r="F25" s="32"/>
      <c r="G25" s="33"/>
      <c r="H25" s="33"/>
      <c r="I25" s="19"/>
      <c r="J25" s="19"/>
      <c r="K25" s="3"/>
    </row>
    <row r="26" spans="1:11" ht="15.75">
      <c r="A26" s="29"/>
      <c r="B26" s="13" t="s">
        <v>1</v>
      </c>
      <c r="C26" s="19"/>
      <c r="D26" s="19"/>
      <c r="E26" s="34"/>
      <c r="F26" s="32"/>
      <c r="G26" s="33"/>
      <c r="H26" s="33"/>
      <c r="I26" s="19"/>
      <c r="J26" s="19"/>
      <c r="K26" s="3"/>
    </row>
    <row r="27" spans="1:11" ht="16.5" thickBot="1">
      <c r="A27" s="29"/>
      <c r="B27" s="14" t="s">
        <v>2</v>
      </c>
      <c r="C27" s="35"/>
      <c r="D27" s="35"/>
      <c r="E27" s="36"/>
      <c r="F27" s="32"/>
      <c r="G27" s="33"/>
      <c r="H27" s="33"/>
      <c r="I27" s="19"/>
      <c r="J27" s="19"/>
      <c r="K27" s="3"/>
    </row>
    <row r="28" spans="1:11" ht="15.75">
      <c r="A28" s="17"/>
      <c r="B28" s="18"/>
      <c r="C28" s="18"/>
      <c r="D28" s="18"/>
      <c r="E28" s="18"/>
      <c r="F28" s="17"/>
      <c r="G28" s="17"/>
      <c r="H28" s="17"/>
      <c r="I28" s="19"/>
      <c r="J28" s="19"/>
      <c r="K28" s="3"/>
    </row>
    <row r="29" spans="1:11" ht="15">
      <c r="A29" s="20"/>
      <c r="B29" s="141" t="s">
        <v>3</v>
      </c>
      <c r="C29" s="137"/>
      <c r="D29" s="138"/>
      <c r="E29" s="20" t="s">
        <v>4</v>
      </c>
      <c r="F29" s="20" t="s">
        <v>5</v>
      </c>
      <c r="G29" s="20" t="s">
        <v>6</v>
      </c>
      <c r="H29" s="20" t="s">
        <v>7</v>
      </c>
      <c r="I29" s="21"/>
      <c r="J29" s="22"/>
      <c r="K29" s="3"/>
    </row>
    <row r="30" spans="1:11" ht="15">
      <c r="A30" s="23">
        <v>1</v>
      </c>
      <c r="B30" s="144" t="s">
        <v>32</v>
      </c>
      <c r="C30" s="145"/>
      <c r="D30" s="146"/>
      <c r="E30" s="23">
        <v>3</v>
      </c>
      <c r="F30" s="20"/>
      <c r="G30" s="20"/>
      <c r="H30" s="23">
        <v>1</v>
      </c>
      <c r="I30" s="21"/>
      <c r="J30" s="22"/>
      <c r="K30" s="3"/>
    </row>
    <row r="31" spans="1:11" ht="15">
      <c r="A31" s="23">
        <v>2</v>
      </c>
      <c r="B31" s="144" t="s">
        <v>33</v>
      </c>
      <c r="C31" s="145"/>
      <c r="D31" s="146"/>
      <c r="E31" s="23">
        <v>2</v>
      </c>
      <c r="F31" s="20"/>
      <c r="G31" s="20"/>
      <c r="H31" s="23">
        <v>2</v>
      </c>
      <c r="I31" s="21"/>
      <c r="J31" s="22"/>
      <c r="K31" s="3"/>
    </row>
    <row r="32" spans="1:11" ht="15">
      <c r="A32" s="23">
        <v>3</v>
      </c>
      <c r="B32" s="141"/>
      <c r="C32" s="137"/>
      <c r="D32" s="138"/>
      <c r="E32" s="23"/>
      <c r="F32" s="20"/>
      <c r="G32" s="20"/>
      <c r="H32" s="23"/>
      <c r="I32" s="21"/>
      <c r="J32" s="22"/>
      <c r="K32" s="3"/>
    </row>
    <row r="33" spans="1:11" ht="15">
      <c r="A33" s="23">
        <v>4</v>
      </c>
      <c r="B33" s="141" t="s">
        <v>35</v>
      </c>
      <c r="C33" s="137"/>
      <c r="D33" s="138"/>
      <c r="E33" s="23">
        <v>1</v>
      </c>
      <c r="F33" s="20"/>
      <c r="G33" s="20"/>
      <c r="H33" s="23">
        <v>3</v>
      </c>
      <c r="I33" s="21"/>
      <c r="J33" s="22"/>
      <c r="K33" s="3"/>
    </row>
    <row r="34" spans="1:11" ht="15">
      <c r="A34" s="23">
        <v>5</v>
      </c>
      <c r="B34" s="141" t="s">
        <v>36</v>
      </c>
      <c r="C34" s="137"/>
      <c r="D34" s="138"/>
      <c r="E34" s="20" t="s">
        <v>100</v>
      </c>
      <c r="F34" s="20"/>
      <c r="G34" s="20"/>
      <c r="H34" s="20" t="s">
        <v>101</v>
      </c>
      <c r="I34" s="21"/>
      <c r="J34" s="22"/>
      <c r="K34" s="3"/>
    </row>
    <row r="35" spans="1:11" ht="15">
      <c r="A35" s="24"/>
      <c r="B35" s="24"/>
      <c r="C35" s="25"/>
      <c r="D35" s="25"/>
      <c r="E35" s="25"/>
      <c r="F35" s="25"/>
      <c r="G35" s="25"/>
      <c r="H35" s="25"/>
      <c r="I35" s="26"/>
      <c r="J35" s="26"/>
      <c r="K35" s="3"/>
    </row>
    <row r="36" spans="1:11" ht="15">
      <c r="A36" s="22"/>
      <c r="B36" s="27"/>
      <c r="C36" s="20"/>
      <c r="D36" s="141" t="s">
        <v>28</v>
      </c>
      <c r="E36" s="137"/>
      <c r="F36" s="137"/>
      <c r="G36" s="137"/>
      <c r="H36" s="137"/>
      <c r="I36" s="138"/>
      <c r="J36" s="20" t="s">
        <v>8</v>
      </c>
      <c r="K36" s="3"/>
    </row>
    <row r="37" spans="1:11" ht="15">
      <c r="A37" s="22"/>
      <c r="B37" s="27"/>
      <c r="C37" s="20" t="s">
        <v>9</v>
      </c>
      <c r="D37" s="141" t="s">
        <v>63</v>
      </c>
      <c r="E37" s="137"/>
      <c r="F37" s="137"/>
      <c r="G37" s="137"/>
      <c r="H37" s="137"/>
      <c r="I37" s="138"/>
      <c r="J37" s="23">
        <v>4</v>
      </c>
      <c r="K37" s="3"/>
    </row>
    <row r="38" spans="1:11" ht="15">
      <c r="A38" s="22"/>
      <c r="B38" s="27"/>
      <c r="C38" s="20" t="s">
        <v>10</v>
      </c>
      <c r="D38" s="141" t="s">
        <v>63</v>
      </c>
      <c r="E38" s="137"/>
      <c r="F38" s="137"/>
      <c r="G38" s="137"/>
      <c r="H38" s="137"/>
      <c r="I38" s="138"/>
      <c r="J38" s="23">
        <v>3</v>
      </c>
      <c r="K38" s="3"/>
    </row>
    <row r="39" spans="1:11" ht="15">
      <c r="A39" s="22"/>
      <c r="B39" s="27"/>
      <c r="C39" s="20" t="s">
        <v>11</v>
      </c>
      <c r="D39" s="141"/>
      <c r="E39" s="137"/>
      <c r="F39" s="137"/>
      <c r="G39" s="137"/>
      <c r="H39" s="137"/>
      <c r="I39" s="138"/>
      <c r="J39" s="23">
        <v>2</v>
      </c>
      <c r="K39" s="3"/>
    </row>
    <row r="40" spans="1:11" ht="15">
      <c r="A40" s="22"/>
      <c r="B40" s="27"/>
      <c r="C40" s="20" t="s">
        <v>12</v>
      </c>
      <c r="D40" s="141" t="s">
        <v>63</v>
      </c>
      <c r="E40" s="137"/>
      <c r="F40" s="137"/>
      <c r="G40" s="137"/>
      <c r="H40" s="137"/>
      <c r="I40" s="138"/>
      <c r="J40" s="23">
        <v>1</v>
      </c>
      <c r="K40" s="5"/>
    </row>
    <row r="41" spans="1:11" ht="15">
      <c r="A41" s="22"/>
      <c r="B41" s="27"/>
      <c r="C41" s="20" t="s">
        <v>13</v>
      </c>
      <c r="D41" s="141"/>
      <c r="E41" s="137"/>
      <c r="F41" s="137"/>
      <c r="G41" s="137"/>
      <c r="H41" s="137"/>
      <c r="I41" s="138"/>
      <c r="J41" s="23">
        <v>5</v>
      </c>
      <c r="K41" s="5"/>
    </row>
    <row r="42" spans="1:11" ht="15">
      <c r="A42" s="22"/>
      <c r="B42" s="27"/>
      <c r="C42" s="20" t="s">
        <v>14</v>
      </c>
      <c r="D42" s="141" t="s">
        <v>63</v>
      </c>
      <c r="E42" s="137"/>
      <c r="F42" s="137"/>
      <c r="G42" s="137"/>
      <c r="H42" s="137"/>
      <c r="I42" s="138"/>
      <c r="J42" s="23">
        <v>3</v>
      </c>
      <c r="K42" s="5"/>
    </row>
    <row r="43" spans="1:11" ht="15">
      <c r="A43" s="22"/>
      <c r="B43" s="27"/>
      <c r="C43" s="20" t="s">
        <v>15</v>
      </c>
      <c r="D43" s="141"/>
      <c r="E43" s="137"/>
      <c r="F43" s="137"/>
      <c r="G43" s="137"/>
      <c r="H43" s="137"/>
      <c r="I43" s="138"/>
      <c r="J43" s="23">
        <v>5</v>
      </c>
      <c r="K43" s="5"/>
    </row>
    <row r="44" spans="1:11" ht="15">
      <c r="A44" s="22"/>
      <c r="B44" s="27"/>
      <c r="C44" s="20" t="s">
        <v>16</v>
      </c>
      <c r="D44" s="141" t="s">
        <v>63</v>
      </c>
      <c r="E44" s="137"/>
      <c r="F44" s="137"/>
      <c r="G44" s="137"/>
      <c r="H44" s="137"/>
      <c r="I44" s="138"/>
      <c r="J44" s="23">
        <v>1</v>
      </c>
      <c r="K44" s="5"/>
    </row>
    <row r="45" spans="1:11" ht="15">
      <c r="A45" s="22"/>
      <c r="B45" s="27"/>
      <c r="C45" s="20" t="s">
        <v>17</v>
      </c>
      <c r="D45" s="141" t="s">
        <v>63</v>
      </c>
      <c r="E45" s="137"/>
      <c r="F45" s="137"/>
      <c r="G45" s="137"/>
      <c r="H45" s="137"/>
      <c r="I45" s="138"/>
      <c r="J45" s="23">
        <v>4</v>
      </c>
      <c r="K45" s="5"/>
    </row>
    <row r="46" spans="1:11" ht="15">
      <c r="A46" s="22"/>
      <c r="B46" s="27"/>
      <c r="C46" s="20" t="s">
        <v>18</v>
      </c>
      <c r="D46" s="141"/>
      <c r="E46" s="137"/>
      <c r="F46" s="137"/>
      <c r="G46" s="137"/>
      <c r="H46" s="137"/>
      <c r="I46" s="138"/>
      <c r="J46" s="23">
        <v>2</v>
      </c>
      <c r="K46" s="5"/>
    </row>
    <row r="47" spans="1:11" ht="15">
      <c r="A47" s="22"/>
      <c r="B47" s="22"/>
      <c r="C47" s="24"/>
      <c r="D47" s="24"/>
      <c r="E47" s="24"/>
      <c r="F47" s="24"/>
      <c r="G47" s="24"/>
      <c r="H47" s="24"/>
      <c r="I47" s="24"/>
      <c r="J47" s="24"/>
      <c r="K47" s="5"/>
    </row>
    <row r="50" spans="1:11" ht="15.75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8">
      <c r="A51" s="29"/>
      <c r="B51" s="7" t="s">
        <v>0</v>
      </c>
      <c r="C51" s="30"/>
      <c r="D51" s="30" t="s">
        <v>29</v>
      </c>
      <c r="E51" s="31" t="s">
        <v>30</v>
      </c>
      <c r="F51" s="32"/>
      <c r="G51" s="33"/>
      <c r="H51" s="33"/>
      <c r="I51" s="19"/>
      <c r="J51" s="19"/>
      <c r="K51" s="3"/>
    </row>
    <row r="52" spans="1:11" ht="15.75">
      <c r="A52" s="29"/>
      <c r="B52" s="13" t="s">
        <v>1</v>
      </c>
      <c r="C52" s="19"/>
      <c r="D52" s="19"/>
      <c r="E52" s="34"/>
      <c r="F52" s="32"/>
      <c r="G52" s="33"/>
      <c r="H52" s="33"/>
      <c r="I52" s="19"/>
      <c r="J52" s="19"/>
      <c r="K52" s="3"/>
    </row>
    <row r="53" spans="1:11" ht="16.5" thickBot="1">
      <c r="A53" s="29"/>
      <c r="B53" s="14" t="s">
        <v>2</v>
      </c>
      <c r="C53" s="35"/>
      <c r="D53" s="35"/>
      <c r="E53" s="36"/>
      <c r="F53" s="32"/>
      <c r="G53" s="33"/>
      <c r="H53" s="33"/>
      <c r="I53" s="19"/>
      <c r="J53" s="19"/>
      <c r="K53" s="3"/>
    </row>
    <row r="54" spans="1:11" ht="15.75">
      <c r="A54" s="17"/>
      <c r="B54" s="18"/>
      <c r="C54" s="18"/>
      <c r="D54" s="18"/>
      <c r="E54" s="18"/>
      <c r="F54" s="17"/>
      <c r="G54" s="17"/>
      <c r="H54" s="17"/>
      <c r="I54" s="19"/>
      <c r="J54" s="19"/>
      <c r="K54" s="3"/>
    </row>
    <row r="55" spans="1:11" ht="15">
      <c r="A55" s="20"/>
      <c r="B55" s="141" t="s">
        <v>3</v>
      </c>
      <c r="C55" s="137"/>
      <c r="D55" s="138"/>
      <c r="E55" s="20" t="s">
        <v>4</v>
      </c>
      <c r="F55" s="20" t="s">
        <v>5</v>
      </c>
      <c r="G55" s="20" t="s">
        <v>6</v>
      </c>
      <c r="H55" s="20" t="s">
        <v>7</v>
      </c>
      <c r="I55" s="21"/>
      <c r="J55" s="22"/>
      <c r="K55" s="3"/>
    </row>
    <row r="56" spans="1:11" ht="15">
      <c r="A56" s="23">
        <v>1</v>
      </c>
      <c r="B56" s="144" t="s">
        <v>37</v>
      </c>
      <c r="C56" s="145"/>
      <c r="D56" s="146"/>
      <c r="E56" s="23">
        <v>4</v>
      </c>
      <c r="F56" s="20"/>
      <c r="G56" s="20"/>
      <c r="H56" s="23">
        <v>1</v>
      </c>
      <c r="I56" s="21"/>
      <c r="J56" s="22"/>
      <c r="K56" s="3"/>
    </row>
    <row r="57" spans="1:11" ht="15">
      <c r="A57" s="23">
        <v>2</v>
      </c>
      <c r="B57" s="144" t="s">
        <v>34</v>
      </c>
      <c r="C57" s="145"/>
      <c r="D57" s="146"/>
      <c r="E57" s="23">
        <v>3</v>
      </c>
      <c r="F57" s="20"/>
      <c r="G57" s="20"/>
      <c r="H57" s="23">
        <v>2</v>
      </c>
      <c r="I57" s="21"/>
      <c r="J57" s="22"/>
      <c r="K57" s="3"/>
    </row>
    <row r="58" spans="1:11" ht="15">
      <c r="A58" s="23">
        <v>3</v>
      </c>
      <c r="B58" s="141" t="s">
        <v>39</v>
      </c>
      <c r="C58" s="137"/>
      <c r="D58" s="138"/>
      <c r="E58" s="23">
        <v>2</v>
      </c>
      <c r="F58" s="20"/>
      <c r="G58" s="20"/>
      <c r="H58" s="23">
        <v>3</v>
      </c>
      <c r="I58" s="21"/>
      <c r="J58" s="22"/>
      <c r="K58" s="3"/>
    </row>
    <row r="59" spans="1:11" ht="15">
      <c r="A59" s="23">
        <v>4</v>
      </c>
      <c r="B59" s="141" t="s">
        <v>40</v>
      </c>
      <c r="C59" s="137"/>
      <c r="D59" s="138"/>
      <c r="E59" s="23">
        <v>1</v>
      </c>
      <c r="F59" s="20"/>
      <c r="G59" s="20"/>
      <c r="H59" s="23">
        <v>4</v>
      </c>
      <c r="I59" s="21"/>
      <c r="J59" s="22"/>
      <c r="K59" s="3"/>
    </row>
    <row r="60" spans="1:11" ht="15">
      <c r="A60" s="23">
        <v>5</v>
      </c>
      <c r="B60" s="141" t="s">
        <v>41</v>
      </c>
      <c r="C60" s="137"/>
      <c r="D60" s="138"/>
      <c r="E60" s="20" t="s">
        <v>100</v>
      </c>
      <c r="F60" s="20"/>
      <c r="G60" s="20"/>
      <c r="H60" s="20" t="s">
        <v>102</v>
      </c>
      <c r="I60" s="21"/>
      <c r="J60" s="22"/>
      <c r="K60" s="3"/>
    </row>
    <row r="61" spans="1:11" ht="15">
      <c r="A61" s="24"/>
      <c r="B61" s="24"/>
      <c r="C61" s="25"/>
      <c r="D61" s="25"/>
      <c r="E61" s="25"/>
      <c r="F61" s="25"/>
      <c r="G61" s="25"/>
      <c r="H61" s="25"/>
      <c r="I61" s="26"/>
      <c r="J61" s="26"/>
      <c r="K61" s="3"/>
    </row>
    <row r="62" spans="1:11" ht="15">
      <c r="A62" s="22"/>
      <c r="B62" s="27"/>
      <c r="C62" s="20"/>
      <c r="D62" s="141" t="s">
        <v>28</v>
      </c>
      <c r="E62" s="137"/>
      <c r="F62" s="137"/>
      <c r="G62" s="137"/>
      <c r="H62" s="137"/>
      <c r="I62" s="138"/>
      <c r="J62" s="20" t="s">
        <v>8</v>
      </c>
      <c r="K62" s="3"/>
    </row>
    <row r="63" spans="1:11" ht="15">
      <c r="A63" s="22"/>
      <c r="B63" s="27"/>
      <c r="C63" s="20" t="s">
        <v>9</v>
      </c>
      <c r="D63" s="141" t="s">
        <v>63</v>
      </c>
      <c r="E63" s="137"/>
      <c r="F63" s="137"/>
      <c r="G63" s="137"/>
      <c r="H63" s="137"/>
      <c r="I63" s="138"/>
      <c r="J63" s="23">
        <v>4</v>
      </c>
      <c r="K63" s="3"/>
    </row>
    <row r="64" spans="1:11" ht="15">
      <c r="A64" s="22"/>
      <c r="B64" s="27"/>
      <c r="C64" s="20" t="s">
        <v>10</v>
      </c>
      <c r="D64" s="141" t="s">
        <v>63</v>
      </c>
      <c r="E64" s="137"/>
      <c r="F64" s="137"/>
      <c r="G64" s="137"/>
      <c r="H64" s="137"/>
      <c r="I64" s="138"/>
      <c r="J64" s="23">
        <v>3</v>
      </c>
      <c r="K64" s="3"/>
    </row>
    <row r="65" spans="1:11" ht="15">
      <c r="A65" s="22"/>
      <c r="B65" s="27"/>
      <c r="C65" s="20" t="s">
        <v>11</v>
      </c>
      <c r="D65" s="141" t="s">
        <v>63</v>
      </c>
      <c r="E65" s="137"/>
      <c r="F65" s="137"/>
      <c r="G65" s="137"/>
      <c r="H65" s="137"/>
      <c r="I65" s="138"/>
      <c r="J65" s="23">
        <v>2</v>
      </c>
      <c r="K65" s="3"/>
    </row>
    <row r="66" spans="1:11" ht="15">
      <c r="A66" s="22"/>
      <c r="B66" s="27"/>
      <c r="C66" s="20" t="s">
        <v>12</v>
      </c>
      <c r="D66" s="141" t="s">
        <v>63</v>
      </c>
      <c r="E66" s="137"/>
      <c r="F66" s="137"/>
      <c r="G66" s="137"/>
      <c r="H66" s="137"/>
      <c r="I66" s="138"/>
      <c r="J66" s="23">
        <v>1</v>
      </c>
      <c r="K66" s="5"/>
    </row>
    <row r="67" spans="1:11" ht="15">
      <c r="A67" s="22"/>
      <c r="B67" s="27"/>
      <c r="C67" s="20" t="s">
        <v>13</v>
      </c>
      <c r="D67" s="141" t="s">
        <v>63</v>
      </c>
      <c r="E67" s="137"/>
      <c r="F67" s="137"/>
      <c r="G67" s="137"/>
      <c r="H67" s="137"/>
      <c r="I67" s="138"/>
      <c r="J67" s="23">
        <v>5</v>
      </c>
      <c r="K67" s="5"/>
    </row>
    <row r="68" spans="1:11" ht="15">
      <c r="A68" s="22"/>
      <c r="B68" s="27"/>
      <c r="C68" s="20" t="s">
        <v>14</v>
      </c>
      <c r="D68" s="141" t="s">
        <v>63</v>
      </c>
      <c r="E68" s="137"/>
      <c r="F68" s="137"/>
      <c r="G68" s="137"/>
      <c r="H68" s="137"/>
      <c r="I68" s="138"/>
      <c r="J68" s="23">
        <v>3</v>
      </c>
      <c r="K68" s="5"/>
    </row>
    <row r="69" spans="1:11" ht="15">
      <c r="A69" s="22"/>
      <c r="B69" s="27"/>
      <c r="C69" s="20" t="s">
        <v>15</v>
      </c>
      <c r="D69" s="141" t="s">
        <v>75</v>
      </c>
      <c r="E69" s="137"/>
      <c r="F69" s="137"/>
      <c r="G69" s="137"/>
      <c r="H69" s="137"/>
      <c r="I69" s="138"/>
      <c r="J69" s="23">
        <v>5</v>
      </c>
      <c r="K69" s="5"/>
    </row>
    <row r="70" spans="1:11" ht="15">
      <c r="A70" s="22"/>
      <c r="B70" s="27"/>
      <c r="C70" s="20" t="s">
        <v>16</v>
      </c>
      <c r="D70" s="141" t="s">
        <v>63</v>
      </c>
      <c r="E70" s="137"/>
      <c r="F70" s="137"/>
      <c r="G70" s="137"/>
      <c r="H70" s="137"/>
      <c r="I70" s="138"/>
      <c r="J70" s="23">
        <v>1</v>
      </c>
      <c r="K70" s="5"/>
    </row>
    <row r="71" spans="1:11" ht="15">
      <c r="A71" s="22"/>
      <c r="B71" s="27"/>
      <c r="C71" s="20" t="s">
        <v>17</v>
      </c>
      <c r="D71" s="141" t="s">
        <v>63</v>
      </c>
      <c r="E71" s="137"/>
      <c r="F71" s="137"/>
      <c r="G71" s="137"/>
      <c r="H71" s="137"/>
      <c r="I71" s="138"/>
      <c r="J71" s="23">
        <v>4</v>
      </c>
      <c r="K71" s="5"/>
    </row>
    <row r="72" spans="1:11" ht="15">
      <c r="A72" s="22"/>
      <c r="B72" s="27"/>
      <c r="C72" s="20" t="s">
        <v>18</v>
      </c>
      <c r="D72" s="141" t="s">
        <v>63</v>
      </c>
      <c r="E72" s="137"/>
      <c r="F72" s="137"/>
      <c r="G72" s="137"/>
      <c r="H72" s="137"/>
      <c r="I72" s="138"/>
      <c r="J72" s="23">
        <v>2</v>
      </c>
      <c r="K72" s="5"/>
    </row>
    <row r="73" spans="1:11" ht="15">
      <c r="A73" s="22"/>
      <c r="B73" s="22"/>
      <c r="C73" s="24"/>
      <c r="D73" s="24"/>
      <c r="E73" s="24"/>
      <c r="F73" s="24"/>
      <c r="G73" s="24"/>
      <c r="H73" s="24"/>
      <c r="I73" s="24"/>
      <c r="J73" s="24"/>
      <c r="K73" s="5"/>
    </row>
    <row r="75" spans="1:11" ht="15.75" thickBo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8">
      <c r="A76" s="29"/>
      <c r="B76" s="7" t="s">
        <v>0</v>
      </c>
      <c r="C76" s="30"/>
      <c r="D76" s="30" t="s">
        <v>29</v>
      </c>
      <c r="E76" s="31" t="s">
        <v>31</v>
      </c>
      <c r="F76" s="32"/>
      <c r="G76" s="33"/>
      <c r="H76" s="33"/>
      <c r="I76" s="19"/>
      <c r="J76" s="19"/>
      <c r="K76" s="3"/>
    </row>
    <row r="77" spans="1:11" ht="15.75">
      <c r="A77" s="29"/>
      <c r="B77" s="13" t="s">
        <v>1</v>
      </c>
      <c r="C77" s="19"/>
      <c r="D77" s="19"/>
      <c r="E77" s="34"/>
      <c r="F77" s="32"/>
      <c r="G77" s="33"/>
      <c r="H77" s="33"/>
      <c r="I77" s="19"/>
      <c r="J77" s="19"/>
      <c r="K77" s="3"/>
    </row>
    <row r="78" spans="1:11" ht="16.5" thickBot="1">
      <c r="A78" s="29"/>
      <c r="B78" s="14" t="s">
        <v>2</v>
      </c>
      <c r="C78" s="35"/>
      <c r="D78" s="35"/>
      <c r="E78" s="36"/>
      <c r="F78" s="32"/>
      <c r="G78" s="33"/>
      <c r="H78" s="33"/>
      <c r="I78" s="19"/>
      <c r="J78" s="19"/>
      <c r="K78" s="3"/>
    </row>
    <row r="79" spans="1:11" ht="15.75">
      <c r="A79" s="17"/>
      <c r="B79" s="18"/>
      <c r="C79" s="18"/>
      <c r="D79" s="18"/>
      <c r="E79" s="18"/>
      <c r="F79" s="17"/>
      <c r="G79" s="17"/>
      <c r="H79" s="17"/>
      <c r="I79" s="19"/>
      <c r="J79" s="19"/>
      <c r="K79" s="3"/>
    </row>
    <row r="80" spans="1:11" ht="15">
      <c r="A80" s="20"/>
      <c r="B80" s="141" t="s">
        <v>3</v>
      </c>
      <c r="C80" s="137"/>
      <c r="D80" s="138"/>
      <c r="E80" s="20" t="s">
        <v>4</v>
      </c>
      <c r="F80" s="20" t="s">
        <v>5</v>
      </c>
      <c r="G80" s="20" t="s">
        <v>6</v>
      </c>
      <c r="H80" s="20" t="s">
        <v>7</v>
      </c>
      <c r="I80" s="21"/>
      <c r="J80" s="22"/>
      <c r="K80" s="3"/>
    </row>
    <row r="81" spans="1:11" ht="15">
      <c r="A81" s="23">
        <v>1</v>
      </c>
      <c r="B81" s="144" t="s">
        <v>60</v>
      </c>
      <c r="C81" s="145"/>
      <c r="D81" s="146"/>
      <c r="E81" s="23">
        <v>4</v>
      </c>
      <c r="F81" s="20"/>
      <c r="G81" s="20"/>
      <c r="H81" s="23"/>
      <c r="I81" s="21"/>
      <c r="J81" s="22"/>
      <c r="K81" s="3"/>
    </row>
    <row r="82" spans="1:11" ht="15">
      <c r="A82" s="23">
        <v>2</v>
      </c>
      <c r="B82" s="144" t="s">
        <v>42</v>
      </c>
      <c r="C82" s="145"/>
      <c r="D82" s="146"/>
      <c r="E82" s="23">
        <v>3</v>
      </c>
      <c r="F82" s="20"/>
      <c r="G82" s="20"/>
      <c r="H82" s="23"/>
      <c r="I82" s="21"/>
      <c r="J82" s="22"/>
      <c r="K82" s="3"/>
    </row>
    <row r="83" spans="1:11" ht="15">
      <c r="A83" s="23">
        <v>3</v>
      </c>
      <c r="B83" s="141" t="s">
        <v>43</v>
      </c>
      <c r="C83" s="137"/>
      <c r="D83" s="138"/>
      <c r="E83" s="23">
        <v>1</v>
      </c>
      <c r="F83" s="20"/>
      <c r="G83" s="20"/>
      <c r="H83" s="23"/>
      <c r="I83" s="21"/>
      <c r="J83" s="22"/>
      <c r="K83" s="3"/>
    </row>
    <row r="84" spans="1:11" ht="15">
      <c r="A84" s="23">
        <v>4</v>
      </c>
      <c r="B84" s="141" t="s">
        <v>44</v>
      </c>
      <c r="C84" s="137"/>
      <c r="D84" s="138"/>
      <c r="E84" s="23">
        <v>1</v>
      </c>
      <c r="F84" s="20"/>
      <c r="G84" s="20"/>
      <c r="H84" s="23"/>
      <c r="I84" s="21"/>
      <c r="J84" s="22"/>
      <c r="K84" s="3"/>
    </row>
    <row r="85" spans="1:11" ht="15">
      <c r="A85" s="23">
        <v>5</v>
      </c>
      <c r="B85" s="141" t="s">
        <v>103</v>
      </c>
      <c r="C85" s="137"/>
      <c r="D85" s="138"/>
      <c r="E85" s="20" t="s">
        <v>104</v>
      </c>
      <c r="F85" s="20"/>
      <c r="G85" s="20"/>
      <c r="H85" s="20"/>
      <c r="I85" s="21"/>
      <c r="J85" s="22"/>
      <c r="K85" s="3"/>
    </row>
    <row r="86" spans="1:11" ht="15">
      <c r="A86" s="24"/>
      <c r="B86" s="24"/>
      <c r="C86" s="25"/>
      <c r="D86" s="25"/>
      <c r="E86" s="25"/>
      <c r="F86" s="25"/>
      <c r="G86" s="25"/>
      <c r="H86" s="25"/>
      <c r="I86" s="26"/>
      <c r="J86" s="26"/>
      <c r="K86" s="3"/>
    </row>
    <row r="87" spans="1:11" ht="15">
      <c r="A87" s="22"/>
      <c r="B87" s="27"/>
      <c r="C87" s="20"/>
      <c r="D87" s="141" t="s">
        <v>21</v>
      </c>
      <c r="E87" s="137"/>
      <c r="F87" s="137"/>
      <c r="G87" s="137"/>
      <c r="H87" s="137"/>
      <c r="I87" s="138"/>
      <c r="J87" s="20" t="s">
        <v>8</v>
      </c>
      <c r="K87" s="3"/>
    </row>
    <row r="88" spans="1:11" ht="15">
      <c r="A88" s="22"/>
      <c r="B88" s="27"/>
      <c r="C88" s="20" t="s">
        <v>9</v>
      </c>
      <c r="D88" s="141" t="s">
        <v>63</v>
      </c>
      <c r="E88" s="137"/>
      <c r="F88" s="137"/>
      <c r="G88" s="137"/>
      <c r="H88" s="137"/>
      <c r="I88" s="138"/>
      <c r="J88" s="23">
        <v>4</v>
      </c>
      <c r="K88" s="3"/>
    </row>
    <row r="89" spans="1:11" ht="15">
      <c r="A89" s="22"/>
      <c r="B89" s="27"/>
      <c r="C89" s="20" t="s">
        <v>10</v>
      </c>
      <c r="D89" s="141" t="s">
        <v>63</v>
      </c>
      <c r="E89" s="137"/>
      <c r="F89" s="137"/>
      <c r="G89" s="137"/>
      <c r="H89" s="137"/>
      <c r="I89" s="138"/>
      <c r="J89" s="23">
        <v>3</v>
      </c>
      <c r="K89" s="3"/>
    </row>
    <row r="90" spans="1:11" ht="15">
      <c r="A90" s="22"/>
      <c r="B90" s="27"/>
      <c r="C90" s="20" t="s">
        <v>11</v>
      </c>
      <c r="D90" s="141" t="s">
        <v>63</v>
      </c>
      <c r="E90" s="137"/>
      <c r="F90" s="137"/>
      <c r="G90" s="137"/>
      <c r="H90" s="137"/>
      <c r="I90" s="138"/>
      <c r="J90" s="23">
        <v>2</v>
      </c>
      <c r="K90" s="3"/>
    </row>
    <row r="91" spans="1:11" ht="15">
      <c r="A91" s="22"/>
      <c r="B91" s="27"/>
      <c r="C91" s="20" t="s">
        <v>12</v>
      </c>
      <c r="D91" s="141" t="s">
        <v>63</v>
      </c>
      <c r="E91" s="137"/>
      <c r="F91" s="137"/>
      <c r="G91" s="137"/>
      <c r="H91" s="137"/>
      <c r="I91" s="138"/>
      <c r="J91" s="23">
        <v>1</v>
      </c>
      <c r="K91" s="5"/>
    </row>
    <row r="92" spans="1:11" ht="15">
      <c r="A92" s="22"/>
      <c r="B92" s="27"/>
      <c r="C92" s="20" t="s">
        <v>13</v>
      </c>
      <c r="D92" s="141" t="s">
        <v>15</v>
      </c>
      <c r="E92" s="137"/>
      <c r="F92" s="137"/>
      <c r="G92" s="137"/>
      <c r="H92" s="137"/>
      <c r="I92" s="138"/>
      <c r="J92" s="23">
        <v>5</v>
      </c>
      <c r="K92" s="5"/>
    </row>
    <row r="93" spans="1:11" ht="15">
      <c r="A93" s="22"/>
      <c r="B93" s="27"/>
      <c r="C93" s="20" t="s">
        <v>14</v>
      </c>
      <c r="D93" s="141" t="s">
        <v>63</v>
      </c>
      <c r="E93" s="137"/>
      <c r="F93" s="137"/>
      <c r="G93" s="137"/>
      <c r="H93" s="137"/>
      <c r="I93" s="138"/>
      <c r="J93" s="23">
        <v>3</v>
      </c>
      <c r="K93" s="5"/>
    </row>
    <row r="94" spans="1:11" ht="15">
      <c r="A94" s="22"/>
      <c r="B94" s="27"/>
      <c r="C94" s="20" t="s">
        <v>15</v>
      </c>
      <c r="D94" s="141" t="s">
        <v>75</v>
      </c>
      <c r="E94" s="137"/>
      <c r="F94" s="137"/>
      <c r="G94" s="137"/>
      <c r="H94" s="137"/>
      <c r="I94" s="138"/>
      <c r="J94" s="23">
        <v>5</v>
      </c>
      <c r="K94" s="5"/>
    </row>
    <row r="95" spans="1:11" ht="15">
      <c r="A95" s="22"/>
      <c r="B95" s="27"/>
      <c r="C95" s="20" t="s">
        <v>16</v>
      </c>
      <c r="D95" s="141" t="s">
        <v>71</v>
      </c>
      <c r="E95" s="137"/>
      <c r="F95" s="137"/>
      <c r="G95" s="137"/>
      <c r="H95" s="137"/>
      <c r="I95" s="138"/>
      <c r="J95" s="23">
        <v>1</v>
      </c>
      <c r="K95" s="5"/>
    </row>
    <row r="96" spans="1:11" ht="15">
      <c r="A96" s="22"/>
      <c r="B96" s="27"/>
      <c r="C96" s="20" t="s">
        <v>17</v>
      </c>
      <c r="D96" s="141" t="s">
        <v>63</v>
      </c>
      <c r="E96" s="137"/>
      <c r="F96" s="137"/>
      <c r="G96" s="137"/>
      <c r="H96" s="137"/>
      <c r="I96" s="138"/>
      <c r="J96" s="23">
        <v>4</v>
      </c>
      <c r="K96" s="5"/>
    </row>
    <row r="97" spans="1:11" ht="15">
      <c r="A97" s="22"/>
      <c r="B97" s="27"/>
      <c r="C97" s="20" t="s">
        <v>18</v>
      </c>
      <c r="D97" s="141" t="s">
        <v>63</v>
      </c>
      <c r="E97" s="137"/>
      <c r="F97" s="137"/>
      <c r="G97" s="137"/>
      <c r="H97" s="137"/>
      <c r="I97" s="138"/>
      <c r="J97" s="23">
        <v>2</v>
      </c>
      <c r="K97" s="5"/>
    </row>
    <row r="98" spans="1:11" ht="15">
      <c r="A98" s="22"/>
      <c r="B98" s="22"/>
      <c r="C98" s="24"/>
      <c r="D98" s="24"/>
      <c r="E98" s="24"/>
      <c r="F98" s="24"/>
      <c r="G98" s="24"/>
      <c r="H98" s="24"/>
      <c r="I98" s="24"/>
      <c r="J98" s="24"/>
      <c r="K98" s="5"/>
    </row>
  </sheetData>
  <sheetProtection/>
  <mergeCells count="64">
    <mergeCell ref="D94:I94"/>
    <mergeCell ref="D95:I95"/>
    <mergeCell ref="D96:I96"/>
    <mergeCell ref="D97:I97"/>
    <mergeCell ref="D89:I89"/>
    <mergeCell ref="D90:I90"/>
    <mergeCell ref="D91:I91"/>
    <mergeCell ref="D92:I92"/>
    <mergeCell ref="D93:I93"/>
    <mergeCell ref="B83:D83"/>
    <mergeCell ref="B84:D84"/>
    <mergeCell ref="B85:D85"/>
    <mergeCell ref="D87:I87"/>
    <mergeCell ref="D88:I88"/>
    <mergeCell ref="D71:I71"/>
    <mergeCell ref="D72:I72"/>
    <mergeCell ref="B80:D80"/>
    <mergeCell ref="B81:D81"/>
    <mergeCell ref="B82:D82"/>
    <mergeCell ref="D66:I66"/>
    <mergeCell ref="D67:I67"/>
    <mergeCell ref="D68:I68"/>
    <mergeCell ref="D69:I69"/>
    <mergeCell ref="D70:I70"/>
    <mergeCell ref="B60:D60"/>
    <mergeCell ref="D62:I62"/>
    <mergeCell ref="D63:I63"/>
    <mergeCell ref="D64:I64"/>
    <mergeCell ref="D65:I65"/>
    <mergeCell ref="B55:D55"/>
    <mergeCell ref="B56:D56"/>
    <mergeCell ref="B57:D57"/>
    <mergeCell ref="B58:D58"/>
    <mergeCell ref="B59:D59"/>
    <mergeCell ref="D42:I42"/>
    <mergeCell ref="D43:I43"/>
    <mergeCell ref="D44:I44"/>
    <mergeCell ref="D45:I45"/>
    <mergeCell ref="D46:I46"/>
    <mergeCell ref="D39:I39"/>
    <mergeCell ref="D40:I40"/>
    <mergeCell ref="B10:D10"/>
    <mergeCell ref="B11:D11"/>
    <mergeCell ref="B12:D12"/>
    <mergeCell ref="B13:D13"/>
    <mergeCell ref="D41:I41"/>
    <mergeCell ref="D17:I17"/>
    <mergeCell ref="D18:I18"/>
    <mergeCell ref="D19:I19"/>
    <mergeCell ref="D20:I20"/>
    <mergeCell ref="B33:D33"/>
    <mergeCell ref="B34:D34"/>
    <mergeCell ref="D36:I36"/>
    <mergeCell ref="D37:I37"/>
    <mergeCell ref="D38:I38"/>
    <mergeCell ref="C6:E6"/>
    <mergeCell ref="B29:D29"/>
    <mergeCell ref="B30:D30"/>
    <mergeCell ref="B9:D9"/>
    <mergeCell ref="B31:D31"/>
    <mergeCell ref="B32:D32"/>
    <mergeCell ref="D16:I16"/>
    <mergeCell ref="D21:I21"/>
    <mergeCell ref="D15:I1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0"/>
  <sheetViews>
    <sheetView tabSelected="1" zoomScalePageLayoutView="0" workbookViewId="0" topLeftCell="A34">
      <selection activeCell="E59" sqref="E59"/>
    </sheetView>
  </sheetViews>
  <sheetFormatPr defaultColWidth="9.140625" defaultRowHeight="15"/>
  <cols>
    <col min="1" max="1" width="4.8515625" style="0" customWidth="1"/>
    <col min="2" max="2" width="5.28125" style="0" customWidth="1"/>
    <col min="6" max="6" width="18.421875" style="0" customWidth="1"/>
    <col min="7" max="7" width="16.28125" style="0" customWidth="1"/>
  </cols>
  <sheetData>
    <row r="3" ht="15">
      <c r="B3" s="3" t="s">
        <v>45</v>
      </c>
    </row>
    <row r="7" spans="3:7" ht="15">
      <c r="C7" s="4" t="s">
        <v>47</v>
      </c>
      <c r="D7" s="4"/>
      <c r="E7" s="4"/>
      <c r="F7" s="53"/>
      <c r="G7" s="53"/>
    </row>
    <row r="8" spans="2:7" ht="15">
      <c r="B8" s="37"/>
      <c r="C8" s="37"/>
      <c r="D8" s="37"/>
      <c r="E8" s="37"/>
      <c r="F8" s="11"/>
      <c r="G8" s="11"/>
    </row>
    <row r="9" spans="2:7" ht="15">
      <c r="B9" s="38"/>
      <c r="C9" s="147" t="s">
        <v>46</v>
      </c>
      <c r="D9" s="148"/>
      <c r="E9" s="149"/>
      <c r="F9" s="10"/>
      <c r="G9" s="11"/>
    </row>
    <row r="10" spans="2:7" ht="15">
      <c r="B10" s="39">
        <v>1</v>
      </c>
      <c r="C10" s="150" t="s">
        <v>70</v>
      </c>
      <c r="D10" s="151"/>
      <c r="E10" s="152"/>
      <c r="F10" s="49" t="s">
        <v>59</v>
      </c>
      <c r="G10" s="11"/>
    </row>
    <row r="11" spans="2:7" ht="15">
      <c r="B11" s="39">
        <v>2</v>
      </c>
      <c r="C11" s="150" t="s">
        <v>38</v>
      </c>
      <c r="D11" s="151"/>
      <c r="E11" s="152"/>
      <c r="F11" s="50" t="s">
        <v>75</v>
      </c>
      <c r="G11" s="51" t="s">
        <v>54</v>
      </c>
    </row>
    <row r="12" spans="2:7" ht="15">
      <c r="B12" s="43">
        <v>3</v>
      </c>
      <c r="C12" s="147" t="s">
        <v>37</v>
      </c>
      <c r="D12" s="148"/>
      <c r="E12" s="149"/>
      <c r="F12" s="49" t="s">
        <v>61</v>
      </c>
      <c r="G12" s="52" t="s">
        <v>75</v>
      </c>
    </row>
    <row r="13" spans="2:7" ht="15">
      <c r="B13" s="43">
        <v>4</v>
      </c>
      <c r="C13" s="147" t="s">
        <v>61</v>
      </c>
      <c r="D13" s="148"/>
      <c r="E13" s="149"/>
      <c r="F13" s="52" t="s">
        <v>75</v>
      </c>
      <c r="G13" s="11"/>
    </row>
    <row r="14" spans="1:2" ht="15">
      <c r="A14" s="46"/>
      <c r="B14" s="46"/>
    </row>
    <row r="15" spans="1:8" ht="15">
      <c r="A15" s="46"/>
      <c r="B15" s="46" t="s">
        <v>13</v>
      </c>
      <c r="C15" s="153" t="s">
        <v>79</v>
      </c>
      <c r="D15" s="153"/>
      <c r="E15" s="153"/>
      <c r="F15" s="153"/>
      <c r="G15" s="46" t="s">
        <v>11</v>
      </c>
      <c r="H15" s="46"/>
    </row>
    <row r="16" spans="1:8" ht="15">
      <c r="A16" s="46"/>
      <c r="B16" s="46"/>
      <c r="G16" s="46"/>
      <c r="H16" s="46"/>
    </row>
    <row r="17" spans="1:2" ht="15">
      <c r="A17" s="46"/>
      <c r="B17" s="46"/>
    </row>
    <row r="18" spans="1:3" ht="15">
      <c r="A18" s="46"/>
      <c r="B18" s="46"/>
      <c r="C18" s="3" t="s">
        <v>48</v>
      </c>
    </row>
    <row r="19" spans="1:7" ht="15">
      <c r="A19" s="46"/>
      <c r="B19" s="46"/>
      <c r="F19" s="46"/>
      <c r="G19" s="46"/>
    </row>
    <row r="20" spans="1:7" ht="15">
      <c r="A20" s="46"/>
      <c r="B20" s="38"/>
      <c r="C20" s="147" t="s">
        <v>46</v>
      </c>
      <c r="D20" s="148"/>
      <c r="E20" s="149"/>
      <c r="F20" s="10"/>
      <c r="G20" s="11"/>
    </row>
    <row r="21" spans="1:7" ht="15">
      <c r="A21" s="46"/>
      <c r="B21" s="47">
        <v>1</v>
      </c>
      <c r="C21" s="150" t="s">
        <v>67</v>
      </c>
      <c r="D21" s="151"/>
      <c r="E21" s="152"/>
      <c r="F21" s="49" t="s">
        <v>42</v>
      </c>
      <c r="G21" s="11"/>
    </row>
    <row r="22" spans="1:7" ht="15">
      <c r="A22" s="46"/>
      <c r="B22" s="47">
        <v>2</v>
      </c>
      <c r="C22" s="150" t="s">
        <v>42</v>
      </c>
      <c r="D22" s="151"/>
      <c r="E22" s="152"/>
      <c r="F22" s="50" t="s">
        <v>75</v>
      </c>
      <c r="G22" s="51" t="s">
        <v>42</v>
      </c>
    </row>
    <row r="23" spans="1:7" ht="15">
      <c r="A23" s="46"/>
      <c r="B23" s="38">
        <v>3</v>
      </c>
      <c r="C23" s="147" t="s">
        <v>34</v>
      </c>
      <c r="D23" s="148"/>
      <c r="E23" s="149"/>
      <c r="F23" s="49" t="s">
        <v>33</v>
      </c>
      <c r="G23" s="52" t="s">
        <v>63</v>
      </c>
    </row>
    <row r="24" spans="1:7" ht="15">
      <c r="A24" s="46"/>
      <c r="B24" s="38">
        <v>4</v>
      </c>
      <c r="C24" s="147" t="s">
        <v>33</v>
      </c>
      <c r="D24" s="148"/>
      <c r="E24" s="149"/>
      <c r="F24" s="52" t="s">
        <v>80</v>
      </c>
      <c r="G24" s="11"/>
    </row>
    <row r="25" spans="1:8" ht="15">
      <c r="A25" s="46"/>
      <c r="B25" s="46"/>
      <c r="H25" s="46"/>
    </row>
    <row r="26" spans="1:8" ht="15">
      <c r="A26" s="46"/>
      <c r="B26" s="46" t="s">
        <v>68</v>
      </c>
      <c r="C26" s="154" t="s">
        <v>82</v>
      </c>
      <c r="D26" s="154"/>
      <c r="E26" s="154"/>
      <c r="F26" s="154"/>
      <c r="G26" s="154"/>
      <c r="H26" s="46" t="s">
        <v>11</v>
      </c>
    </row>
    <row r="27" spans="1:2" ht="15">
      <c r="A27" s="46"/>
      <c r="B27" s="46"/>
    </row>
    <row r="28" spans="1:3" ht="15">
      <c r="A28" s="46"/>
      <c r="B28" s="46"/>
      <c r="C28" s="3" t="s">
        <v>49</v>
      </c>
    </row>
    <row r="29" spans="1:2" s="3" customFormat="1" ht="15">
      <c r="A29" s="46"/>
      <c r="B29" s="46"/>
    </row>
    <row r="30" spans="1:2" ht="15">
      <c r="A30" s="46"/>
      <c r="B30" s="46"/>
    </row>
    <row r="31" spans="1:8" ht="15">
      <c r="A31" s="46"/>
      <c r="B31" s="38"/>
      <c r="C31" s="147" t="s">
        <v>46</v>
      </c>
      <c r="D31" s="148"/>
      <c r="E31" s="149"/>
      <c r="F31" s="10"/>
      <c r="G31" s="11"/>
      <c r="H31" s="46"/>
    </row>
    <row r="32" spans="1:8" ht="15">
      <c r="A32" s="46"/>
      <c r="B32" s="47">
        <v>1</v>
      </c>
      <c r="C32" s="150" t="s">
        <v>24</v>
      </c>
      <c r="D32" s="151"/>
      <c r="E32" s="152"/>
      <c r="F32" s="49" t="s">
        <v>24</v>
      </c>
      <c r="G32" s="11"/>
      <c r="H32" s="46"/>
    </row>
    <row r="33" spans="1:8" ht="15">
      <c r="A33" s="46"/>
      <c r="B33" s="47">
        <v>2</v>
      </c>
      <c r="C33" s="150" t="s">
        <v>43</v>
      </c>
      <c r="D33" s="151"/>
      <c r="E33" s="152"/>
      <c r="F33" s="50" t="s">
        <v>75</v>
      </c>
      <c r="G33" s="51" t="s">
        <v>24</v>
      </c>
      <c r="H33" s="46"/>
    </row>
    <row r="34" spans="1:8" ht="15">
      <c r="A34" s="46"/>
      <c r="B34" s="38">
        <v>3</v>
      </c>
      <c r="C34" s="147" t="s">
        <v>39</v>
      </c>
      <c r="D34" s="148"/>
      <c r="E34" s="149"/>
      <c r="F34" s="49" t="s">
        <v>39</v>
      </c>
      <c r="G34" s="52" t="s">
        <v>80</v>
      </c>
      <c r="H34" s="46"/>
    </row>
    <row r="35" spans="1:7" ht="15">
      <c r="A35" s="46"/>
      <c r="B35" s="38">
        <v>4</v>
      </c>
      <c r="C35" s="147" t="s">
        <v>35</v>
      </c>
      <c r="D35" s="148"/>
      <c r="E35" s="149"/>
      <c r="F35" s="44" t="s">
        <v>63</v>
      </c>
      <c r="G35" s="41"/>
    </row>
    <row r="36" spans="1:2" ht="15">
      <c r="A36" s="46"/>
      <c r="B36" s="46"/>
    </row>
    <row r="37" spans="1:2" s="3" customFormat="1" ht="15">
      <c r="A37" s="46"/>
      <c r="B37" s="46"/>
    </row>
    <row r="38" spans="1:8" ht="15">
      <c r="A38" s="46"/>
      <c r="B38" s="46" t="s">
        <v>76</v>
      </c>
      <c r="C38" s="154" t="s">
        <v>83</v>
      </c>
      <c r="D38" s="154"/>
      <c r="E38" s="154"/>
      <c r="F38" s="154"/>
      <c r="G38" s="154"/>
      <c r="H38">
        <v>3</v>
      </c>
    </row>
    <row r="39" spans="1:2" ht="15">
      <c r="A39" s="46"/>
      <c r="B39" s="46"/>
    </row>
    <row r="40" spans="1:3" ht="15">
      <c r="A40" s="46"/>
      <c r="B40" s="46"/>
      <c r="C40" s="3" t="s">
        <v>50</v>
      </c>
    </row>
    <row r="41" spans="1:7" ht="15">
      <c r="A41" s="46"/>
      <c r="B41" s="46"/>
      <c r="C41" s="3"/>
      <c r="D41" s="3"/>
      <c r="E41" s="3"/>
      <c r="F41" s="3"/>
      <c r="G41" s="3"/>
    </row>
    <row r="42" spans="1:7" ht="15">
      <c r="A42" s="46"/>
      <c r="B42" s="38"/>
      <c r="C42" s="147" t="s">
        <v>46</v>
      </c>
      <c r="D42" s="148"/>
      <c r="E42" s="149"/>
      <c r="F42" s="10"/>
      <c r="G42" s="11"/>
    </row>
    <row r="43" spans="1:7" ht="15">
      <c r="A43" s="46"/>
      <c r="B43" s="47">
        <v>1</v>
      </c>
      <c r="C43" s="150" t="s">
        <v>25</v>
      </c>
      <c r="D43" s="151"/>
      <c r="E43" s="152"/>
      <c r="F43" s="49" t="s">
        <v>103</v>
      </c>
      <c r="G43" s="41"/>
    </row>
    <row r="44" spans="1:7" ht="15">
      <c r="A44" s="46"/>
      <c r="B44" s="47">
        <v>2</v>
      </c>
      <c r="C44" s="150" t="s">
        <v>103</v>
      </c>
      <c r="D44" s="151"/>
      <c r="E44" s="152"/>
      <c r="F44" s="50" t="s">
        <v>63</v>
      </c>
      <c r="G44" s="42" t="s">
        <v>103</v>
      </c>
    </row>
    <row r="45" spans="1:7" ht="15">
      <c r="A45" s="46"/>
      <c r="B45" s="38">
        <v>3</v>
      </c>
      <c r="C45" s="147" t="s">
        <v>73</v>
      </c>
      <c r="D45" s="148"/>
      <c r="E45" s="149"/>
      <c r="F45" s="49" t="s">
        <v>73</v>
      </c>
      <c r="G45" s="44" t="s">
        <v>63</v>
      </c>
    </row>
    <row r="46" spans="1:7" ht="15">
      <c r="A46" s="46"/>
      <c r="B46" s="38">
        <v>4</v>
      </c>
      <c r="C46" s="147" t="s">
        <v>62</v>
      </c>
      <c r="D46" s="148"/>
      <c r="E46" s="149"/>
      <c r="F46" s="52" t="s">
        <v>75</v>
      </c>
      <c r="G46" s="41"/>
    </row>
    <row r="47" spans="1:2" ht="15">
      <c r="A47" s="46"/>
      <c r="B47" s="46"/>
    </row>
    <row r="48" spans="1:7" s="3" customFormat="1" ht="15">
      <c r="A48" s="46"/>
      <c r="B48" s="46" t="s">
        <v>69</v>
      </c>
      <c r="C48" s="154" t="s">
        <v>81</v>
      </c>
      <c r="D48" s="154"/>
      <c r="E48" s="154"/>
      <c r="F48" s="154"/>
      <c r="G48" s="154"/>
    </row>
    <row r="49" spans="1:2" s="3" customFormat="1" ht="15">
      <c r="A49" s="46"/>
      <c r="B49" s="46"/>
    </row>
    <row r="50" spans="1:2" ht="15">
      <c r="A50" s="46"/>
      <c r="B50" s="46"/>
    </row>
    <row r="51" spans="1:3" ht="15">
      <c r="A51" s="46"/>
      <c r="B51" s="46"/>
      <c r="C51" s="3" t="s">
        <v>64</v>
      </c>
    </row>
    <row r="52" spans="1:2" ht="15">
      <c r="A52" s="46"/>
      <c r="B52" s="46"/>
    </row>
    <row r="53" spans="1:8" ht="15">
      <c r="A53" s="46"/>
      <c r="B53" s="38"/>
      <c r="C53" s="147" t="s">
        <v>46</v>
      </c>
      <c r="D53" s="148"/>
      <c r="E53" s="149"/>
      <c r="F53" s="10"/>
      <c r="G53" s="11"/>
      <c r="H53" s="3"/>
    </row>
    <row r="54" spans="1:8" ht="15">
      <c r="A54" s="46"/>
      <c r="B54" s="47">
        <v>1</v>
      </c>
      <c r="C54" s="150" t="s">
        <v>74</v>
      </c>
      <c r="D54" s="151"/>
      <c r="E54" s="152"/>
      <c r="F54" s="40" t="s">
        <v>78</v>
      </c>
      <c r="G54" s="41"/>
      <c r="H54" s="3"/>
    </row>
    <row r="55" spans="1:8" ht="15">
      <c r="A55" s="46"/>
      <c r="B55" s="47">
        <v>2</v>
      </c>
      <c r="C55" s="150" t="s">
        <v>78</v>
      </c>
      <c r="D55" s="151"/>
      <c r="E55" s="152"/>
      <c r="F55" s="44" t="s">
        <v>63</v>
      </c>
      <c r="G55" s="45"/>
      <c r="H55" s="3"/>
    </row>
    <row r="56" spans="1:7" ht="15">
      <c r="A56" s="46"/>
      <c r="B56" s="46"/>
      <c r="G56" s="4"/>
    </row>
    <row r="57" spans="1:2" ht="15">
      <c r="A57" s="46"/>
      <c r="B57" s="46"/>
    </row>
    <row r="58" spans="1:2" ht="15">
      <c r="A58" s="46"/>
      <c r="B58" s="46"/>
    </row>
    <row r="59" spans="1:2" ht="15">
      <c r="A59" s="46"/>
      <c r="B59" s="46"/>
    </row>
    <row r="60" spans="1:2" ht="15">
      <c r="A60" s="46"/>
      <c r="B60" s="46"/>
    </row>
  </sheetData>
  <sheetProtection/>
  <mergeCells count="27">
    <mergeCell ref="C45:E45"/>
    <mergeCell ref="C46:E46"/>
    <mergeCell ref="C53:E53"/>
    <mergeCell ref="C54:E54"/>
    <mergeCell ref="C55:E55"/>
    <mergeCell ref="C48:G48"/>
    <mergeCell ref="C33:E33"/>
    <mergeCell ref="C34:E34"/>
    <mergeCell ref="C35:E35"/>
    <mergeCell ref="C42:E42"/>
    <mergeCell ref="C43:E43"/>
    <mergeCell ref="C44:E44"/>
    <mergeCell ref="C38:G38"/>
    <mergeCell ref="C21:E21"/>
    <mergeCell ref="C22:E22"/>
    <mergeCell ref="C23:E23"/>
    <mergeCell ref="C24:E24"/>
    <mergeCell ref="C31:E31"/>
    <mergeCell ref="C32:E32"/>
    <mergeCell ref="C26:G26"/>
    <mergeCell ref="C9:E9"/>
    <mergeCell ref="C10:E10"/>
    <mergeCell ref="C11:E11"/>
    <mergeCell ref="C12:E12"/>
    <mergeCell ref="C13:E13"/>
    <mergeCell ref="C20:E20"/>
    <mergeCell ref="C15:F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991"/>
  <sheetViews>
    <sheetView zoomScalePageLayoutView="0" workbookViewId="0" topLeftCell="A1">
      <selection activeCell="C1992" sqref="C1992:O2024"/>
    </sheetView>
  </sheetViews>
  <sheetFormatPr defaultColWidth="9.140625" defaultRowHeight="15"/>
  <cols>
    <col min="1" max="1" width="3.8515625" style="0" customWidth="1"/>
    <col min="4" max="4" width="16.8515625" style="0" customWidth="1"/>
  </cols>
  <sheetData>
    <row r="2" spans="2:17" ht="15.7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5.75">
      <c r="A3" s="3"/>
      <c r="B3" s="63"/>
      <c r="C3" s="64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62"/>
    </row>
    <row r="4" spans="1:17" ht="15.75">
      <c r="A4" s="3"/>
      <c r="B4" s="68"/>
      <c r="C4" s="69"/>
      <c r="D4" s="70" t="s">
        <v>109</v>
      </c>
      <c r="E4" s="71"/>
      <c r="F4" s="71"/>
      <c r="G4" s="69"/>
      <c r="H4" s="72" t="s">
        <v>84</v>
      </c>
      <c r="I4" s="73"/>
      <c r="J4" s="171" t="s">
        <v>186</v>
      </c>
      <c r="K4" s="160"/>
      <c r="L4" s="160"/>
      <c r="M4" s="160"/>
      <c r="N4" s="160"/>
      <c r="O4" s="161"/>
      <c r="P4" s="74"/>
      <c r="Q4" s="62"/>
    </row>
    <row r="5" spans="1:17" ht="20.25">
      <c r="A5" s="54"/>
      <c r="B5" s="68"/>
      <c r="C5" s="75"/>
      <c r="D5" s="76" t="s">
        <v>110</v>
      </c>
      <c r="E5" s="71"/>
      <c r="F5" s="71"/>
      <c r="G5" s="69"/>
      <c r="H5" s="72" t="s">
        <v>85</v>
      </c>
      <c r="I5" s="73"/>
      <c r="J5" s="171"/>
      <c r="K5" s="160"/>
      <c r="L5" s="160"/>
      <c r="M5" s="160"/>
      <c r="N5" s="160"/>
      <c r="O5" s="161"/>
      <c r="P5" s="74"/>
      <c r="Q5" s="62"/>
    </row>
    <row r="6" spans="1:17" ht="15.75">
      <c r="A6" s="55"/>
      <c r="B6" s="68"/>
      <c r="C6" s="71"/>
      <c r="D6" s="71" t="s">
        <v>111</v>
      </c>
      <c r="E6" s="71"/>
      <c r="F6" s="71"/>
      <c r="G6" s="71"/>
      <c r="H6" s="72" t="s">
        <v>86</v>
      </c>
      <c r="I6" s="77"/>
      <c r="J6" s="171" t="s">
        <v>27</v>
      </c>
      <c r="K6" s="171"/>
      <c r="L6" s="171"/>
      <c r="M6" s="171"/>
      <c r="N6" s="171"/>
      <c r="O6" s="166"/>
      <c r="P6" s="74"/>
      <c r="Q6" s="62"/>
    </row>
    <row r="7" spans="1:17" ht="15.75">
      <c r="A7" s="55"/>
      <c r="B7" s="68"/>
      <c r="C7" s="71"/>
      <c r="D7" s="71"/>
      <c r="E7" s="71"/>
      <c r="F7" s="71"/>
      <c r="G7" s="71"/>
      <c r="H7" s="72" t="s">
        <v>112</v>
      </c>
      <c r="I7" s="73"/>
      <c r="J7" s="163"/>
      <c r="K7" s="164"/>
      <c r="L7" s="164"/>
      <c r="M7" s="78" t="s">
        <v>113</v>
      </c>
      <c r="N7" s="165"/>
      <c r="O7" s="166"/>
      <c r="P7" s="74"/>
      <c r="Q7" s="62"/>
    </row>
    <row r="8" spans="1:17" ht="15.75">
      <c r="A8" s="55"/>
      <c r="B8" s="68"/>
      <c r="C8" s="69"/>
      <c r="D8" s="79" t="s">
        <v>87</v>
      </c>
      <c r="E8" s="71"/>
      <c r="F8" s="71"/>
      <c r="G8" s="71"/>
      <c r="H8" s="79" t="s">
        <v>87</v>
      </c>
      <c r="I8" s="71"/>
      <c r="J8" s="71"/>
      <c r="K8" s="71"/>
      <c r="L8" s="71"/>
      <c r="M8" s="71"/>
      <c r="N8" s="71"/>
      <c r="O8" s="71"/>
      <c r="P8" s="80"/>
      <c r="Q8" s="62"/>
    </row>
    <row r="9" spans="1:17" ht="15.75">
      <c r="A9" s="55"/>
      <c r="B9" s="74"/>
      <c r="C9" s="81" t="s">
        <v>114</v>
      </c>
      <c r="D9" s="167" t="s">
        <v>24</v>
      </c>
      <c r="E9" s="168"/>
      <c r="F9" s="82"/>
      <c r="G9" s="83" t="s">
        <v>114</v>
      </c>
      <c r="H9" s="167" t="s">
        <v>57</v>
      </c>
      <c r="I9" s="169"/>
      <c r="J9" s="169"/>
      <c r="K9" s="169"/>
      <c r="L9" s="169"/>
      <c r="M9" s="169"/>
      <c r="N9" s="169"/>
      <c r="O9" s="170"/>
      <c r="P9" s="74"/>
      <c r="Q9" s="62"/>
    </row>
    <row r="10" spans="1:17" ht="15.75">
      <c r="A10" s="55"/>
      <c r="B10" s="74"/>
      <c r="C10" s="84" t="s">
        <v>88</v>
      </c>
      <c r="D10" s="158" t="s">
        <v>105</v>
      </c>
      <c r="E10" s="159" t="s">
        <v>115</v>
      </c>
      <c r="F10" s="85"/>
      <c r="G10" s="86" t="s">
        <v>89</v>
      </c>
      <c r="H10" s="158" t="s">
        <v>107</v>
      </c>
      <c r="I10" s="160" t="s">
        <v>116</v>
      </c>
      <c r="J10" s="160" t="s">
        <v>116</v>
      </c>
      <c r="K10" s="160" t="s">
        <v>116</v>
      </c>
      <c r="L10" s="160" t="s">
        <v>116</v>
      </c>
      <c r="M10" s="160" t="s">
        <v>116</v>
      </c>
      <c r="N10" s="160" t="s">
        <v>116</v>
      </c>
      <c r="O10" s="161" t="s">
        <v>116</v>
      </c>
      <c r="P10" s="74"/>
      <c r="Q10" s="62"/>
    </row>
    <row r="11" spans="1:17" ht="15.75">
      <c r="A11" s="56"/>
      <c r="B11" s="74"/>
      <c r="C11" s="87" t="s">
        <v>51</v>
      </c>
      <c r="D11" s="158" t="s">
        <v>106</v>
      </c>
      <c r="E11" s="159" t="s">
        <v>117</v>
      </c>
      <c r="F11" s="85"/>
      <c r="G11" s="88" t="s">
        <v>90</v>
      </c>
      <c r="H11" s="158" t="s">
        <v>108</v>
      </c>
      <c r="I11" s="160" t="s">
        <v>118</v>
      </c>
      <c r="J11" s="160" t="s">
        <v>118</v>
      </c>
      <c r="K11" s="160" t="s">
        <v>118</v>
      </c>
      <c r="L11" s="160" t="s">
        <v>118</v>
      </c>
      <c r="M11" s="160" t="s">
        <v>118</v>
      </c>
      <c r="N11" s="160" t="s">
        <v>118</v>
      </c>
      <c r="O11" s="161" t="s">
        <v>118</v>
      </c>
      <c r="P11" s="74"/>
      <c r="Q11" s="62"/>
    </row>
    <row r="12" spans="1:17" ht="15.75">
      <c r="A12" s="56"/>
      <c r="B12" s="68"/>
      <c r="C12" s="89" t="s">
        <v>91</v>
      </c>
      <c r="D12" s="90"/>
      <c r="E12" s="91"/>
      <c r="F12" s="92"/>
      <c r="G12" s="89" t="s">
        <v>91</v>
      </c>
      <c r="H12" s="93"/>
      <c r="I12" s="93"/>
      <c r="J12" s="93"/>
      <c r="K12" s="93"/>
      <c r="L12" s="93"/>
      <c r="M12" s="93"/>
      <c r="N12" s="93"/>
      <c r="O12" s="93"/>
      <c r="P12" s="80"/>
      <c r="Q12" s="62"/>
    </row>
    <row r="13" spans="1:17" ht="15.75">
      <c r="A13" s="56"/>
      <c r="B13" s="74"/>
      <c r="C13" s="84"/>
      <c r="D13" s="158" t="s">
        <v>105</v>
      </c>
      <c r="E13" s="162" t="s">
        <v>115</v>
      </c>
      <c r="F13" s="85"/>
      <c r="G13" s="86"/>
      <c r="H13" s="158" t="s">
        <v>107</v>
      </c>
      <c r="I13" s="160" t="s">
        <v>116</v>
      </c>
      <c r="J13" s="160" t="s">
        <v>116</v>
      </c>
      <c r="K13" s="160" t="s">
        <v>116</v>
      </c>
      <c r="L13" s="160" t="s">
        <v>116</v>
      </c>
      <c r="M13" s="160" t="s">
        <v>116</v>
      </c>
      <c r="N13" s="160" t="s">
        <v>116</v>
      </c>
      <c r="O13" s="161" t="s">
        <v>116</v>
      </c>
      <c r="P13" s="74"/>
      <c r="Q13" s="62"/>
    </row>
    <row r="14" spans="1:17" ht="15.75">
      <c r="A14" s="55"/>
      <c r="B14" s="74"/>
      <c r="C14" s="94"/>
      <c r="D14" s="158" t="s">
        <v>106</v>
      </c>
      <c r="E14" s="162" t="s">
        <v>117</v>
      </c>
      <c r="F14" s="85"/>
      <c r="G14" s="95"/>
      <c r="H14" s="158" t="s">
        <v>108</v>
      </c>
      <c r="I14" s="160" t="s">
        <v>118</v>
      </c>
      <c r="J14" s="160" t="s">
        <v>118</v>
      </c>
      <c r="K14" s="160" t="s">
        <v>118</v>
      </c>
      <c r="L14" s="160" t="s">
        <v>118</v>
      </c>
      <c r="M14" s="160" t="s">
        <v>118</v>
      </c>
      <c r="N14" s="160" t="s">
        <v>118</v>
      </c>
      <c r="O14" s="161" t="s">
        <v>118</v>
      </c>
      <c r="P14" s="74"/>
      <c r="Q14" s="62"/>
    </row>
    <row r="15" spans="1:17" ht="15.75">
      <c r="A15" s="56"/>
      <c r="B15" s="68"/>
      <c r="C15" s="71"/>
      <c r="D15" s="71"/>
      <c r="E15" s="71"/>
      <c r="F15" s="71"/>
      <c r="G15" s="96" t="s">
        <v>119</v>
      </c>
      <c r="H15" s="79"/>
      <c r="I15" s="79"/>
      <c r="J15" s="79"/>
      <c r="K15" s="71"/>
      <c r="L15" s="71"/>
      <c r="M15" s="71"/>
      <c r="N15" s="97"/>
      <c r="O15" s="69"/>
      <c r="P15" s="80"/>
      <c r="Q15" s="62"/>
    </row>
    <row r="16" spans="1:17" ht="15.75">
      <c r="A16" s="56"/>
      <c r="B16" s="68"/>
      <c r="C16" s="98" t="s">
        <v>92</v>
      </c>
      <c r="D16" s="71"/>
      <c r="E16" s="71"/>
      <c r="F16" s="71"/>
      <c r="G16" s="99" t="s">
        <v>120</v>
      </c>
      <c r="H16" s="99" t="s">
        <v>121</v>
      </c>
      <c r="I16" s="99" t="s">
        <v>122</v>
      </c>
      <c r="J16" s="99" t="s">
        <v>123</v>
      </c>
      <c r="K16" s="99" t="s">
        <v>124</v>
      </c>
      <c r="L16" s="100" t="s">
        <v>5</v>
      </c>
      <c r="M16" s="101"/>
      <c r="N16" s="102" t="s">
        <v>93</v>
      </c>
      <c r="O16" s="103" t="s">
        <v>94</v>
      </c>
      <c r="P16" s="74"/>
      <c r="Q16" s="62"/>
    </row>
    <row r="17" spans="1:17" ht="15.75">
      <c r="A17" s="55"/>
      <c r="B17" s="74"/>
      <c r="C17" s="104" t="s">
        <v>125</v>
      </c>
      <c r="D17" s="105" t="str">
        <f>IF(+D10&gt;"",D10&amp;"-"&amp;H10,"")</f>
        <v>Valtteri Immonen-Emil Skåtar</v>
      </c>
      <c r="E17" s="106"/>
      <c r="F17" s="107"/>
      <c r="G17" s="108">
        <v>5</v>
      </c>
      <c r="H17" s="108">
        <v>-7</v>
      </c>
      <c r="I17" s="108">
        <v>-7</v>
      </c>
      <c r="J17" s="108">
        <v>1</v>
      </c>
      <c r="K17" s="108">
        <v>-9</v>
      </c>
      <c r="L17" s="109">
        <f>IF(ISBLANK(G17),"",COUNTIF(G17:K17,"&gt;=0"))</f>
        <v>2</v>
      </c>
      <c r="M17" s="110">
        <f>IF(ISBLANK(G17),"",(IF(LEFT(G17,1)="-",1,0)+IF(LEFT(H17,1)="-",1,0)+IF(LEFT(I17,1)="-",1,0)+IF(LEFT(J17,1)="-",1,0)+IF(LEFT(K17,1)="-",1,0)))</f>
        <v>3</v>
      </c>
      <c r="N17" s="111">
        <f aca="true" t="shared" si="0" ref="N17:O21">IF(L17=3,1,"")</f>
      </c>
      <c r="O17" s="112">
        <f t="shared" si="0"/>
        <v>1</v>
      </c>
      <c r="P17" s="74"/>
      <c r="Q17" s="62"/>
    </row>
    <row r="18" spans="1:17" ht="15.75">
      <c r="A18" s="55"/>
      <c r="B18" s="74"/>
      <c r="C18" s="104" t="s">
        <v>126</v>
      </c>
      <c r="D18" s="106" t="str">
        <f>IF(D11&gt;"",D11&amp;" - "&amp;H11,"")</f>
        <v>Emil Salakari - Isak Skåtar</v>
      </c>
      <c r="E18" s="105"/>
      <c r="F18" s="107"/>
      <c r="G18" s="113">
        <v>1</v>
      </c>
      <c r="H18" s="108">
        <v>8</v>
      </c>
      <c r="I18" s="108">
        <v>6</v>
      </c>
      <c r="J18" s="108"/>
      <c r="K18" s="108"/>
      <c r="L18" s="109">
        <f>IF(ISBLANK(G18),"",COUNTIF(G18:K18,"&gt;=0"))</f>
        <v>3</v>
      </c>
      <c r="M18" s="110">
        <f>IF(ISBLANK(G18),"",(IF(LEFT(G18,1)="-",1,0)+IF(LEFT(H18,1)="-",1,0)+IF(LEFT(I18,1)="-",1,0)+IF(LEFT(J18,1)="-",1,0)+IF(LEFT(K18,1)="-",1,0)))</f>
        <v>0</v>
      </c>
      <c r="N18" s="111">
        <f t="shared" si="0"/>
        <v>1</v>
      </c>
      <c r="O18" s="112">
        <f t="shared" si="0"/>
      </c>
      <c r="P18" s="74"/>
      <c r="Q18" s="62"/>
    </row>
    <row r="19" spans="1:17" ht="15.75">
      <c r="A19" s="56"/>
      <c r="B19" s="74"/>
      <c r="C19" s="114" t="s">
        <v>127</v>
      </c>
      <c r="D19" s="115" t="str">
        <f>IF(D13&gt;"",D13&amp;" / "&amp;D14,"")</f>
        <v>Valtteri Immonen / Emil Salakari</v>
      </c>
      <c r="E19" s="116" t="str">
        <f>IF(H13&gt;"",H13&amp;" / "&amp;H14,"")</f>
        <v>Emil Skåtar / Isak Skåtar</v>
      </c>
      <c r="F19" s="117"/>
      <c r="G19" s="118">
        <v>5</v>
      </c>
      <c r="H19" s="119">
        <v>6</v>
      </c>
      <c r="I19" s="120">
        <v>4</v>
      </c>
      <c r="J19" s="120"/>
      <c r="K19" s="120"/>
      <c r="L19" s="109">
        <f>IF(ISBLANK(G19),"",COUNTIF(G19:K19,"&gt;=0"))</f>
        <v>3</v>
      </c>
      <c r="M19" s="110">
        <f>IF(ISBLANK(G19),"",(IF(LEFT(G19,1)="-",1,0)+IF(LEFT(H19,1)="-",1,0)+IF(LEFT(I19,1)="-",1,0)+IF(LEFT(J19,1)="-",1,0)+IF(LEFT(K19,1)="-",1,0)))</f>
        <v>0</v>
      </c>
      <c r="N19" s="111">
        <f t="shared" si="0"/>
        <v>1</v>
      </c>
      <c r="O19" s="112">
        <f t="shared" si="0"/>
      </c>
      <c r="P19" s="74"/>
      <c r="Q19" s="62"/>
    </row>
    <row r="20" spans="1:17" ht="15.75">
      <c r="A20" s="56"/>
      <c r="B20" s="74"/>
      <c r="C20" s="104" t="s">
        <v>128</v>
      </c>
      <c r="D20" s="106" t="str">
        <f>IF(+D10&gt;"",D10&amp;" - "&amp;H11,"")</f>
        <v>Valtteri Immonen - Isak Skåtar</v>
      </c>
      <c r="E20" s="105"/>
      <c r="F20" s="107"/>
      <c r="G20" s="121">
        <v>1</v>
      </c>
      <c r="H20" s="108">
        <v>6</v>
      </c>
      <c r="I20" s="108">
        <v>6</v>
      </c>
      <c r="J20" s="108"/>
      <c r="K20" s="122"/>
      <c r="L20" s="109">
        <f>IF(ISBLANK(G20),"",COUNTIF(G20:K20,"&gt;=0"))</f>
        <v>3</v>
      </c>
      <c r="M20" s="110">
        <f>IF(ISBLANK(G20),"",(IF(LEFT(G20,1)="-",1,0)+IF(LEFT(H20,1)="-",1,0)+IF(LEFT(I20,1)="-",1,0)+IF(LEFT(J20,1)="-",1,0)+IF(LEFT(K20,1)="-",1,0)))</f>
        <v>0</v>
      </c>
      <c r="N20" s="111">
        <f t="shared" si="0"/>
        <v>1</v>
      </c>
      <c r="O20" s="112">
        <f t="shared" si="0"/>
      </c>
      <c r="P20" s="74"/>
      <c r="Q20" s="62"/>
    </row>
    <row r="21" spans="1:17" ht="16.5" thickBot="1">
      <c r="A21" s="56"/>
      <c r="B21" s="74"/>
      <c r="C21" s="104" t="s">
        <v>129</v>
      </c>
      <c r="D21" s="106" t="str">
        <f>IF(+D11&gt;"",D11&amp;" - "&amp;H10,"")</f>
        <v>Emil Salakari - Emil Skåtar</v>
      </c>
      <c r="E21" s="105"/>
      <c r="F21" s="107"/>
      <c r="G21" s="122"/>
      <c r="H21" s="108"/>
      <c r="I21" s="122"/>
      <c r="J21" s="108"/>
      <c r="K21" s="108"/>
      <c r="L21" s="109">
        <f>IF(ISBLANK(G21),"",COUNTIF(G21:K21,"&gt;=0"))</f>
      </c>
      <c r="M21" s="123">
        <f>IF(ISBLANK(G21),"",(IF(LEFT(G21,1)="-",1,0)+IF(LEFT(H21,1)="-",1,0)+IF(LEFT(I21,1)="-",1,0)+IF(LEFT(J21,1)="-",1,0)+IF(LEFT(K21,1)="-",1,0)))</f>
      </c>
      <c r="N21" s="111">
        <f t="shared" si="0"/>
      </c>
      <c r="O21" s="112">
        <f t="shared" si="0"/>
      </c>
      <c r="P21" s="74"/>
      <c r="Q21" s="62"/>
    </row>
    <row r="22" spans="1:17" ht="16.5" thickBot="1">
      <c r="A22" s="56"/>
      <c r="B22" s="68"/>
      <c r="C22" s="71"/>
      <c r="D22" s="71"/>
      <c r="E22" s="71"/>
      <c r="F22" s="71"/>
      <c r="G22" s="71"/>
      <c r="H22" s="71"/>
      <c r="I22" s="71"/>
      <c r="J22" s="124" t="s">
        <v>21</v>
      </c>
      <c r="K22" s="125"/>
      <c r="L22" s="126">
        <f>IF(ISBLANK(E17),"",SUM(L17:L21))</f>
      </c>
      <c r="M22" s="127">
        <f>IF(ISBLANK(F17),"",SUM(M17:M21))</f>
      </c>
      <c r="N22" s="128">
        <f>IF(ISBLANK(G17),"",SUM(N17:N21))</f>
        <v>3</v>
      </c>
      <c r="O22" s="129">
        <f>IF(ISBLANK(G17),"",SUM(O17:O21))</f>
        <v>1</v>
      </c>
      <c r="P22" s="74"/>
      <c r="Q22" s="62"/>
    </row>
    <row r="23" spans="1:17" ht="15.75">
      <c r="A23" s="56"/>
      <c r="B23" s="68"/>
      <c r="C23" s="70" t="s">
        <v>95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80"/>
      <c r="Q23" s="62"/>
    </row>
    <row r="24" spans="1:17" ht="15.75">
      <c r="A24" s="55"/>
      <c r="B24" s="68"/>
      <c r="C24" s="130" t="s">
        <v>96</v>
      </c>
      <c r="D24" s="130"/>
      <c r="E24" s="130" t="s">
        <v>97</v>
      </c>
      <c r="F24" s="131"/>
      <c r="G24" s="130"/>
      <c r="H24" s="130" t="s">
        <v>8</v>
      </c>
      <c r="I24" s="131"/>
      <c r="J24" s="130"/>
      <c r="K24" s="132" t="s">
        <v>98</v>
      </c>
      <c r="L24" s="69"/>
      <c r="M24" s="71"/>
      <c r="N24" s="71"/>
      <c r="O24" s="71"/>
      <c r="P24" s="80"/>
      <c r="Q24" s="62"/>
    </row>
    <row r="25" spans="1:17" ht="18.75" thickBot="1">
      <c r="A25" s="55"/>
      <c r="B25" s="68"/>
      <c r="C25" s="71"/>
      <c r="D25" s="71"/>
      <c r="E25" s="71"/>
      <c r="F25" s="71"/>
      <c r="G25" s="71"/>
      <c r="H25" s="71"/>
      <c r="I25" s="71"/>
      <c r="J25" s="71"/>
      <c r="K25" s="155" t="str">
        <f>IF(N22=3,D9,IF(O22=3,H9,""))</f>
        <v>Por-83 3</v>
      </c>
      <c r="L25" s="156"/>
      <c r="M25" s="156"/>
      <c r="N25" s="156"/>
      <c r="O25" s="157"/>
      <c r="P25" s="74"/>
      <c r="Q25" s="62"/>
    </row>
    <row r="26" spans="1:17" ht="18">
      <c r="A26" s="55"/>
      <c r="B26" s="133"/>
      <c r="C26" s="134"/>
      <c r="D26" s="134"/>
      <c r="E26" s="134"/>
      <c r="F26" s="134"/>
      <c r="G26" s="134"/>
      <c r="H26" s="134"/>
      <c r="I26" s="134"/>
      <c r="J26" s="134"/>
      <c r="K26" s="135"/>
      <c r="L26" s="135"/>
      <c r="M26" s="135"/>
      <c r="N26" s="135"/>
      <c r="O26" s="135"/>
      <c r="P26" s="136"/>
      <c r="Q26" s="62"/>
    </row>
    <row r="27" spans="1:17" ht="16.5" thickBot="1">
      <c r="A27" s="55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5" ht="18">
      <c r="A28" s="57"/>
      <c r="B28" s="58"/>
      <c r="C28" s="58"/>
      <c r="D28" s="58"/>
      <c r="E28" s="58"/>
      <c r="F28" s="58"/>
      <c r="G28" s="58"/>
      <c r="H28" s="58"/>
      <c r="I28" s="58"/>
      <c r="J28" s="59"/>
      <c r="K28" s="59"/>
      <c r="L28" s="59"/>
      <c r="M28" s="59"/>
      <c r="N28" s="59"/>
      <c r="O28" s="60"/>
    </row>
    <row r="29" spans="1:15" ht="15">
      <c r="A29" s="3"/>
      <c r="B29" s="61" t="s">
        <v>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4" spans="2:16" ht="15.75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2:16" ht="15.75">
      <c r="B35" s="63"/>
      <c r="C35" s="64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</row>
    <row r="36" spans="2:16" ht="15.75">
      <c r="B36" s="68"/>
      <c r="C36" s="69"/>
      <c r="D36" s="70" t="s">
        <v>109</v>
      </c>
      <c r="E36" s="71"/>
      <c r="F36" s="71"/>
      <c r="G36" s="69"/>
      <c r="H36" s="72" t="s">
        <v>84</v>
      </c>
      <c r="I36" s="73"/>
      <c r="J36" s="171" t="s">
        <v>186</v>
      </c>
      <c r="K36" s="160"/>
      <c r="L36" s="160"/>
      <c r="M36" s="160"/>
      <c r="N36" s="160"/>
      <c r="O36" s="161"/>
      <c r="P36" s="74"/>
    </row>
    <row r="37" spans="2:16" ht="20.25">
      <c r="B37" s="68"/>
      <c r="C37" s="75"/>
      <c r="D37" s="76" t="s">
        <v>110</v>
      </c>
      <c r="E37" s="71"/>
      <c r="F37" s="71"/>
      <c r="G37" s="69"/>
      <c r="H37" s="72" t="s">
        <v>85</v>
      </c>
      <c r="I37" s="73"/>
      <c r="J37" s="171"/>
      <c r="K37" s="160"/>
      <c r="L37" s="160"/>
      <c r="M37" s="160"/>
      <c r="N37" s="160"/>
      <c r="O37" s="161"/>
      <c r="P37" s="74"/>
    </row>
    <row r="38" spans="2:16" ht="15.75">
      <c r="B38" s="68"/>
      <c r="C38" s="71"/>
      <c r="D38" s="71" t="s">
        <v>111</v>
      </c>
      <c r="E38" s="71"/>
      <c r="F38" s="71"/>
      <c r="G38" s="71"/>
      <c r="H38" s="72" t="s">
        <v>86</v>
      </c>
      <c r="I38" s="77"/>
      <c r="J38" s="171" t="s">
        <v>27</v>
      </c>
      <c r="K38" s="171"/>
      <c r="L38" s="171"/>
      <c r="M38" s="171"/>
      <c r="N38" s="171"/>
      <c r="O38" s="166"/>
      <c r="P38" s="74"/>
    </row>
    <row r="39" spans="2:16" ht="15.75">
      <c r="B39" s="68"/>
      <c r="C39" s="71"/>
      <c r="D39" s="71"/>
      <c r="E39" s="71"/>
      <c r="F39" s="71"/>
      <c r="G39" s="71"/>
      <c r="H39" s="72" t="s">
        <v>112</v>
      </c>
      <c r="I39" s="73"/>
      <c r="J39" s="163"/>
      <c r="K39" s="164"/>
      <c r="L39" s="164"/>
      <c r="M39" s="78" t="s">
        <v>113</v>
      </c>
      <c r="N39" s="165"/>
      <c r="O39" s="166"/>
      <c r="P39" s="74"/>
    </row>
    <row r="40" spans="2:16" ht="15.75">
      <c r="B40" s="68"/>
      <c r="C40" s="69"/>
      <c r="D40" s="79" t="s">
        <v>87</v>
      </c>
      <c r="E40" s="71"/>
      <c r="F40" s="71"/>
      <c r="G40" s="71"/>
      <c r="H40" s="79" t="s">
        <v>87</v>
      </c>
      <c r="I40" s="71"/>
      <c r="J40" s="71"/>
      <c r="K40" s="71"/>
      <c r="L40" s="71"/>
      <c r="M40" s="71"/>
      <c r="N40" s="71"/>
      <c r="O40" s="71"/>
      <c r="P40" s="80"/>
    </row>
    <row r="41" spans="2:16" ht="15.75">
      <c r="B41" s="74"/>
      <c r="C41" s="81" t="s">
        <v>114</v>
      </c>
      <c r="D41" s="167" t="s">
        <v>132</v>
      </c>
      <c r="E41" s="168"/>
      <c r="F41" s="82"/>
      <c r="G41" s="83" t="s">
        <v>114</v>
      </c>
      <c r="H41" s="167" t="s">
        <v>67</v>
      </c>
      <c r="I41" s="169"/>
      <c r="J41" s="169"/>
      <c r="K41" s="169"/>
      <c r="L41" s="169"/>
      <c r="M41" s="169"/>
      <c r="N41" s="169"/>
      <c r="O41" s="170"/>
      <c r="P41" s="74"/>
    </row>
    <row r="42" spans="2:16" ht="15.75">
      <c r="B42" s="74"/>
      <c r="C42" s="84" t="s">
        <v>88</v>
      </c>
      <c r="D42" s="158" t="s">
        <v>133</v>
      </c>
      <c r="E42" s="159" t="s">
        <v>115</v>
      </c>
      <c r="F42" s="85"/>
      <c r="G42" s="86" t="s">
        <v>89</v>
      </c>
      <c r="H42" s="158" t="s">
        <v>130</v>
      </c>
      <c r="I42" s="160" t="s">
        <v>116</v>
      </c>
      <c r="J42" s="160" t="s">
        <v>116</v>
      </c>
      <c r="K42" s="160" t="s">
        <v>116</v>
      </c>
      <c r="L42" s="160" t="s">
        <v>116</v>
      </c>
      <c r="M42" s="160" t="s">
        <v>116</v>
      </c>
      <c r="N42" s="160" t="s">
        <v>116</v>
      </c>
      <c r="O42" s="161" t="s">
        <v>116</v>
      </c>
      <c r="P42" s="74"/>
    </row>
    <row r="43" spans="2:16" ht="15.75">
      <c r="B43" s="74"/>
      <c r="C43" s="87" t="s">
        <v>51</v>
      </c>
      <c r="D43" s="158" t="s">
        <v>134</v>
      </c>
      <c r="E43" s="159" t="s">
        <v>117</v>
      </c>
      <c r="F43" s="85"/>
      <c r="G43" s="88" t="s">
        <v>90</v>
      </c>
      <c r="H43" s="158" t="s">
        <v>131</v>
      </c>
      <c r="I43" s="160" t="s">
        <v>118</v>
      </c>
      <c r="J43" s="160" t="s">
        <v>118</v>
      </c>
      <c r="K43" s="160" t="s">
        <v>118</v>
      </c>
      <c r="L43" s="160" t="s">
        <v>118</v>
      </c>
      <c r="M43" s="160" t="s">
        <v>118</v>
      </c>
      <c r="N43" s="160" t="s">
        <v>118</v>
      </c>
      <c r="O43" s="161" t="s">
        <v>118</v>
      </c>
      <c r="P43" s="74"/>
    </row>
    <row r="44" spans="2:16" ht="15.75">
      <c r="B44" s="68"/>
      <c r="C44" s="89" t="s">
        <v>91</v>
      </c>
      <c r="D44" s="90"/>
      <c r="E44" s="91"/>
      <c r="F44" s="92"/>
      <c r="G44" s="89" t="s">
        <v>91</v>
      </c>
      <c r="H44" s="93"/>
      <c r="I44" s="93"/>
      <c r="J44" s="93"/>
      <c r="K44" s="93"/>
      <c r="L44" s="93"/>
      <c r="M44" s="93"/>
      <c r="N44" s="93"/>
      <c r="O44" s="93"/>
      <c r="P44" s="80"/>
    </row>
    <row r="45" spans="2:16" ht="15.75">
      <c r="B45" s="74"/>
      <c r="C45" s="84"/>
      <c r="D45" s="158" t="s">
        <v>133</v>
      </c>
      <c r="E45" s="162" t="s">
        <v>115</v>
      </c>
      <c r="F45" s="85"/>
      <c r="G45" s="86"/>
      <c r="H45" s="158" t="s">
        <v>130</v>
      </c>
      <c r="I45" s="160" t="s">
        <v>116</v>
      </c>
      <c r="J45" s="160" t="s">
        <v>116</v>
      </c>
      <c r="K45" s="160" t="s">
        <v>116</v>
      </c>
      <c r="L45" s="160" t="s">
        <v>116</v>
      </c>
      <c r="M45" s="160" t="s">
        <v>116</v>
      </c>
      <c r="N45" s="160" t="s">
        <v>116</v>
      </c>
      <c r="O45" s="161" t="s">
        <v>116</v>
      </c>
      <c r="P45" s="74"/>
    </row>
    <row r="46" spans="2:16" ht="15.75">
      <c r="B46" s="74"/>
      <c r="C46" s="94"/>
      <c r="D46" s="158" t="s">
        <v>134</v>
      </c>
      <c r="E46" s="162" t="s">
        <v>117</v>
      </c>
      <c r="F46" s="85"/>
      <c r="G46" s="95"/>
      <c r="H46" s="158" t="s">
        <v>131</v>
      </c>
      <c r="I46" s="160" t="s">
        <v>118</v>
      </c>
      <c r="J46" s="160" t="s">
        <v>118</v>
      </c>
      <c r="K46" s="160" t="s">
        <v>118</v>
      </c>
      <c r="L46" s="160" t="s">
        <v>118</v>
      </c>
      <c r="M46" s="160" t="s">
        <v>118</v>
      </c>
      <c r="N46" s="160" t="s">
        <v>118</v>
      </c>
      <c r="O46" s="161" t="s">
        <v>118</v>
      </c>
      <c r="P46" s="74"/>
    </row>
    <row r="47" spans="2:16" ht="15.75">
      <c r="B47" s="68"/>
      <c r="C47" s="71"/>
      <c r="D47" s="71"/>
      <c r="E47" s="71"/>
      <c r="F47" s="71"/>
      <c r="G47" s="96" t="s">
        <v>119</v>
      </c>
      <c r="H47" s="79"/>
      <c r="I47" s="79"/>
      <c r="J47" s="79"/>
      <c r="K47" s="71"/>
      <c r="L47" s="71"/>
      <c r="M47" s="71"/>
      <c r="N47" s="97"/>
      <c r="O47" s="69"/>
      <c r="P47" s="80"/>
    </row>
    <row r="48" spans="2:16" ht="15.75">
      <c r="B48" s="68"/>
      <c r="C48" s="98" t="s">
        <v>92</v>
      </c>
      <c r="D48" s="71"/>
      <c r="E48" s="71"/>
      <c r="F48" s="71"/>
      <c r="G48" s="99" t="s">
        <v>120</v>
      </c>
      <c r="H48" s="99" t="s">
        <v>121</v>
      </c>
      <c r="I48" s="99" t="s">
        <v>122</v>
      </c>
      <c r="J48" s="99" t="s">
        <v>123</v>
      </c>
      <c r="K48" s="99" t="s">
        <v>124</v>
      </c>
      <c r="L48" s="100" t="s">
        <v>5</v>
      </c>
      <c r="M48" s="101"/>
      <c r="N48" s="102" t="s">
        <v>93</v>
      </c>
      <c r="O48" s="103" t="s">
        <v>94</v>
      </c>
      <c r="P48" s="74"/>
    </row>
    <row r="49" spans="2:16" ht="15.75">
      <c r="B49" s="74"/>
      <c r="C49" s="104" t="s">
        <v>125</v>
      </c>
      <c r="D49" s="105" t="str">
        <f>IF(+D42&gt;"",D42&amp;"-"&amp;H42,"")</f>
        <v>Jan Nyberg-Topi Ruotsalainen</v>
      </c>
      <c r="E49" s="106"/>
      <c r="F49" s="107"/>
      <c r="G49" s="108">
        <v>3</v>
      </c>
      <c r="H49" s="108">
        <v>3</v>
      </c>
      <c r="I49" s="108">
        <v>5</v>
      </c>
      <c r="J49" s="108"/>
      <c r="K49" s="108"/>
      <c r="L49" s="109">
        <f>IF(ISBLANK(G49),"",COUNTIF(G49:K49,"&gt;=0"))</f>
        <v>3</v>
      </c>
      <c r="M49" s="110">
        <f>IF(ISBLANK(G49),"",(IF(LEFT(G49,1)="-",1,0)+IF(LEFT(H49,1)="-",1,0)+IF(LEFT(I49,1)="-",1,0)+IF(LEFT(J49,1)="-",1,0)+IF(LEFT(K49,1)="-",1,0)))</f>
        <v>0</v>
      </c>
      <c r="N49" s="111">
        <f aca="true" t="shared" si="1" ref="N49:O53">IF(L49=3,1,"")</f>
        <v>1</v>
      </c>
      <c r="O49" s="112">
        <f t="shared" si="1"/>
      </c>
      <c r="P49" s="74"/>
    </row>
    <row r="50" spans="2:16" ht="15.75">
      <c r="B50" s="74"/>
      <c r="C50" s="104" t="s">
        <v>126</v>
      </c>
      <c r="D50" s="106" t="str">
        <f>IF(D43&gt;"",D43&amp;" - "&amp;H43,"")</f>
        <v>Johan Nyberg - Samu Leskinen</v>
      </c>
      <c r="E50" s="105"/>
      <c r="F50" s="107"/>
      <c r="G50" s="113">
        <v>-6</v>
      </c>
      <c r="H50" s="108">
        <v>7</v>
      </c>
      <c r="I50" s="108">
        <v>6</v>
      </c>
      <c r="J50" s="108">
        <v>6</v>
      </c>
      <c r="K50" s="108"/>
      <c r="L50" s="109">
        <f>IF(ISBLANK(G50),"",COUNTIF(G50:K50,"&gt;=0"))</f>
        <v>3</v>
      </c>
      <c r="M50" s="110">
        <f>IF(ISBLANK(G50),"",(IF(LEFT(G50,1)="-",1,0)+IF(LEFT(H50,1)="-",1,0)+IF(LEFT(I50,1)="-",1,0)+IF(LEFT(J50,1)="-",1,0)+IF(LEFT(K50,1)="-",1,0)))</f>
        <v>1</v>
      </c>
      <c r="N50" s="111">
        <f t="shared" si="1"/>
        <v>1</v>
      </c>
      <c r="O50" s="112">
        <f t="shared" si="1"/>
      </c>
      <c r="P50" s="74"/>
    </row>
    <row r="51" spans="2:16" ht="15.75">
      <c r="B51" s="74"/>
      <c r="C51" s="114" t="s">
        <v>127</v>
      </c>
      <c r="D51" s="115" t="str">
        <f>IF(D45&gt;"",D45&amp;" / "&amp;D46,"")</f>
        <v>Jan Nyberg / Johan Nyberg</v>
      </c>
      <c r="E51" s="116" t="str">
        <f>IF(H45&gt;"",H45&amp;" / "&amp;H46,"")</f>
        <v>Topi Ruotsalainen / Samu Leskinen</v>
      </c>
      <c r="F51" s="117"/>
      <c r="G51" s="118">
        <v>6</v>
      </c>
      <c r="H51" s="119">
        <v>7</v>
      </c>
      <c r="I51" s="120">
        <v>3</v>
      </c>
      <c r="J51" s="120"/>
      <c r="K51" s="120"/>
      <c r="L51" s="109">
        <f>IF(ISBLANK(G51),"",COUNTIF(G51:K51,"&gt;=0"))</f>
        <v>3</v>
      </c>
      <c r="M51" s="110">
        <f>IF(ISBLANK(G51),"",(IF(LEFT(G51,1)="-",1,0)+IF(LEFT(H51,1)="-",1,0)+IF(LEFT(I51,1)="-",1,0)+IF(LEFT(J51,1)="-",1,0)+IF(LEFT(K51,1)="-",1,0)))</f>
        <v>0</v>
      </c>
      <c r="N51" s="111">
        <f t="shared" si="1"/>
        <v>1</v>
      </c>
      <c r="O51" s="112">
        <f t="shared" si="1"/>
      </c>
      <c r="P51" s="74"/>
    </row>
    <row r="52" spans="2:16" ht="15.75">
      <c r="B52" s="74"/>
      <c r="C52" s="104" t="s">
        <v>128</v>
      </c>
      <c r="D52" s="106" t="str">
        <f>IF(+D42&gt;"",D42&amp;" - "&amp;H43,"")</f>
        <v>Jan Nyberg - Samu Leskinen</v>
      </c>
      <c r="E52" s="105"/>
      <c r="F52" s="107"/>
      <c r="G52" s="121"/>
      <c r="H52" s="108"/>
      <c r="I52" s="108"/>
      <c r="J52" s="108"/>
      <c r="K52" s="122"/>
      <c r="L52" s="109">
        <f>IF(ISBLANK(G52),"",COUNTIF(G52:K52,"&gt;=0"))</f>
      </c>
      <c r="M52" s="110">
        <f>IF(ISBLANK(G52),"",(IF(LEFT(G52,1)="-",1,0)+IF(LEFT(H52,1)="-",1,0)+IF(LEFT(I52,1)="-",1,0)+IF(LEFT(J52,1)="-",1,0)+IF(LEFT(K52,1)="-",1,0)))</f>
      </c>
      <c r="N52" s="111">
        <f t="shared" si="1"/>
      </c>
      <c r="O52" s="112">
        <f t="shared" si="1"/>
      </c>
      <c r="P52" s="74"/>
    </row>
    <row r="53" spans="2:16" ht="16.5" thickBot="1">
      <c r="B53" s="74"/>
      <c r="C53" s="104" t="s">
        <v>129</v>
      </c>
      <c r="D53" s="106" t="str">
        <f>IF(+D43&gt;"",D43&amp;" - "&amp;H42,"")</f>
        <v>Johan Nyberg - Topi Ruotsalainen</v>
      </c>
      <c r="E53" s="105"/>
      <c r="F53" s="107"/>
      <c r="G53" s="122"/>
      <c r="H53" s="108"/>
      <c r="I53" s="122"/>
      <c r="J53" s="108"/>
      <c r="K53" s="108"/>
      <c r="L53" s="109">
        <f>IF(ISBLANK(G53),"",COUNTIF(G53:K53,"&gt;=0"))</f>
      </c>
      <c r="M53" s="123">
        <f>IF(ISBLANK(G53),"",(IF(LEFT(G53,1)="-",1,0)+IF(LEFT(H53,1)="-",1,0)+IF(LEFT(I53,1)="-",1,0)+IF(LEFT(J53,1)="-",1,0)+IF(LEFT(K53,1)="-",1,0)))</f>
      </c>
      <c r="N53" s="111">
        <f t="shared" si="1"/>
      </c>
      <c r="O53" s="112">
        <f t="shared" si="1"/>
      </c>
      <c r="P53" s="74"/>
    </row>
    <row r="54" spans="2:16" ht="16.5" thickBot="1">
      <c r="B54" s="68"/>
      <c r="C54" s="71"/>
      <c r="D54" s="71"/>
      <c r="E54" s="71"/>
      <c r="F54" s="71"/>
      <c r="G54" s="71"/>
      <c r="H54" s="71"/>
      <c r="I54" s="71"/>
      <c r="J54" s="124" t="s">
        <v>21</v>
      </c>
      <c r="K54" s="125"/>
      <c r="L54" s="126">
        <f>IF(ISBLANK(E49),"",SUM(L49:L53))</f>
      </c>
      <c r="M54" s="127">
        <f>IF(ISBLANK(F49),"",SUM(M49:M53))</f>
      </c>
      <c r="N54" s="128">
        <f>IF(ISBLANK(G49),"",SUM(N49:N53))</f>
        <v>3</v>
      </c>
      <c r="O54" s="129">
        <f>IF(ISBLANK(G49),"",SUM(O49:O53))</f>
        <v>0</v>
      </c>
      <c r="P54" s="74"/>
    </row>
    <row r="55" spans="2:16" ht="15.75">
      <c r="B55" s="68"/>
      <c r="C55" s="70" t="s">
        <v>95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80"/>
    </row>
    <row r="56" spans="2:16" ht="15.75">
      <c r="B56" s="68"/>
      <c r="C56" s="130" t="s">
        <v>96</v>
      </c>
      <c r="D56" s="130"/>
      <c r="E56" s="130" t="s">
        <v>97</v>
      </c>
      <c r="F56" s="131"/>
      <c r="G56" s="130"/>
      <c r="H56" s="130" t="s">
        <v>8</v>
      </c>
      <c r="I56" s="131"/>
      <c r="J56" s="130"/>
      <c r="K56" s="132" t="s">
        <v>98</v>
      </c>
      <c r="L56" s="69"/>
      <c r="M56" s="71"/>
      <c r="N56" s="71"/>
      <c r="O56" s="71"/>
      <c r="P56" s="80"/>
    </row>
    <row r="57" spans="2:16" ht="18.75" thickBot="1">
      <c r="B57" s="68"/>
      <c r="C57" s="71"/>
      <c r="D57" s="71"/>
      <c r="E57" s="71"/>
      <c r="F57" s="71"/>
      <c r="G57" s="71"/>
      <c r="H57" s="71"/>
      <c r="I57" s="71"/>
      <c r="J57" s="71"/>
      <c r="K57" s="155" t="str">
        <f>IF(N54=3,D41,IF(O54=3,H41,""))</f>
        <v>PT-Espoo 1</v>
      </c>
      <c r="L57" s="156"/>
      <c r="M57" s="156"/>
      <c r="N57" s="156"/>
      <c r="O57" s="157"/>
      <c r="P57" s="74"/>
    </row>
    <row r="58" spans="2:16" ht="18">
      <c r="B58" s="133"/>
      <c r="C58" s="134"/>
      <c r="D58" s="134"/>
      <c r="E58" s="134"/>
      <c r="F58" s="134"/>
      <c r="G58" s="134"/>
      <c r="H58" s="134"/>
      <c r="I58" s="134"/>
      <c r="J58" s="134"/>
      <c r="K58" s="135"/>
      <c r="L58" s="135"/>
      <c r="M58" s="135"/>
      <c r="N58" s="135"/>
      <c r="O58" s="135"/>
      <c r="P58" s="136"/>
    </row>
    <row r="59" spans="2:16" ht="16.5" thickBot="1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</row>
    <row r="60" spans="2:16" ht="18">
      <c r="B60" s="58"/>
      <c r="C60" s="58"/>
      <c r="D60" s="58"/>
      <c r="E60" s="58"/>
      <c r="F60" s="58"/>
      <c r="G60" s="58"/>
      <c r="H60" s="58"/>
      <c r="I60" s="58"/>
      <c r="J60" s="59"/>
      <c r="K60" s="59"/>
      <c r="L60" s="59"/>
      <c r="M60" s="59"/>
      <c r="N60" s="59"/>
      <c r="O60" s="60"/>
      <c r="P60" s="3"/>
    </row>
    <row r="61" spans="2:16" ht="15">
      <c r="B61" s="61" t="s">
        <v>99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ht="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6" spans="2:16" ht="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ht="15.75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</row>
    <row r="68" spans="2:16" ht="15.75">
      <c r="B68" s="63"/>
      <c r="C68" s="64"/>
      <c r="D68" s="65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7"/>
    </row>
    <row r="69" spans="2:16" ht="15.75">
      <c r="B69" s="68"/>
      <c r="C69" s="69"/>
      <c r="D69" s="70" t="s">
        <v>109</v>
      </c>
      <c r="E69" s="71"/>
      <c r="F69" s="71"/>
      <c r="G69" s="69"/>
      <c r="H69" s="72" t="s">
        <v>84</v>
      </c>
      <c r="I69" s="73"/>
      <c r="J69" s="171" t="s">
        <v>186</v>
      </c>
      <c r="K69" s="160"/>
      <c r="L69" s="160"/>
      <c r="M69" s="160"/>
      <c r="N69" s="160"/>
      <c r="O69" s="161"/>
      <c r="P69" s="74"/>
    </row>
    <row r="70" spans="2:16" ht="20.25">
      <c r="B70" s="68"/>
      <c r="C70" s="75"/>
      <c r="D70" s="76" t="s">
        <v>110</v>
      </c>
      <c r="E70" s="71"/>
      <c r="F70" s="71"/>
      <c r="G70" s="69"/>
      <c r="H70" s="72" t="s">
        <v>85</v>
      </c>
      <c r="I70" s="73"/>
      <c r="J70" s="171"/>
      <c r="K70" s="160"/>
      <c r="L70" s="160"/>
      <c r="M70" s="160"/>
      <c r="N70" s="160"/>
      <c r="O70" s="161"/>
      <c r="P70" s="74"/>
    </row>
    <row r="71" spans="2:16" ht="15.75">
      <c r="B71" s="68"/>
      <c r="C71" s="71"/>
      <c r="D71" s="71" t="s">
        <v>111</v>
      </c>
      <c r="E71" s="71"/>
      <c r="F71" s="71"/>
      <c r="G71" s="71"/>
      <c r="H71" s="72" t="s">
        <v>86</v>
      </c>
      <c r="I71" s="77"/>
      <c r="J71" s="171" t="s">
        <v>27</v>
      </c>
      <c r="K71" s="171"/>
      <c r="L71" s="171"/>
      <c r="M71" s="171"/>
      <c r="N71" s="171"/>
      <c r="O71" s="166"/>
      <c r="P71" s="74"/>
    </row>
    <row r="72" spans="2:16" ht="15.75">
      <c r="B72" s="68"/>
      <c r="C72" s="71"/>
      <c r="D72" s="71"/>
      <c r="E72" s="71"/>
      <c r="F72" s="71"/>
      <c r="G72" s="71"/>
      <c r="H72" s="72" t="s">
        <v>112</v>
      </c>
      <c r="I72" s="73"/>
      <c r="J72" s="163"/>
      <c r="K72" s="164"/>
      <c r="L72" s="164"/>
      <c r="M72" s="78" t="s">
        <v>113</v>
      </c>
      <c r="N72" s="165"/>
      <c r="O72" s="166"/>
      <c r="P72" s="74"/>
    </row>
    <row r="73" spans="2:16" ht="15.75">
      <c r="B73" s="68"/>
      <c r="C73" s="69"/>
      <c r="D73" s="79" t="s">
        <v>87</v>
      </c>
      <c r="E73" s="71"/>
      <c r="F73" s="71"/>
      <c r="G73" s="71"/>
      <c r="H73" s="79" t="s">
        <v>87</v>
      </c>
      <c r="I73" s="71"/>
      <c r="J73" s="71"/>
      <c r="K73" s="71"/>
      <c r="L73" s="71"/>
      <c r="M73" s="71"/>
      <c r="N73" s="71"/>
      <c r="O73" s="71"/>
      <c r="P73" s="80"/>
    </row>
    <row r="74" spans="2:16" ht="15.75">
      <c r="B74" s="74"/>
      <c r="C74" s="81" t="s">
        <v>114</v>
      </c>
      <c r="D74" s="167" t="s">
        <v>24</v>
      </c>
      <c r="E74" s="168"/>
      <c r="F74" s="82"/>
      <c r="G74" s="83" t="s">
        <v>114</v>
      </c>
      <c r="H74" s="167" t="s">
        <v>67</v>
      </c>
      <c r="I74" s="169"/>
      <c r="J74" s="169"/>
      <c r="K74" s="169"/>
      <c r="L74" s="169"/>
      <c r="M74" s="169"/>
      <c r="N74" s="169"/>
      <c r="O74" s="170"/>
      <c r="P74" s="74"/>
    </row>
    <row r="75" spans="2:16" ht="15.75">
      <c r="B75" s="74"/>
      <c r="C75" s="84" t="s">
        <v>88</v>
      </c>
      <c r="D75" s="158" t="s">
        <v>105</v>
      </c>
      <c r="E75" s="159" t="s">
        <v>115</v>
      </c>
      <c r="F75" s="85"/>
      <c r="G75" s="86" t="s">
        <v>89</v>
      </c>
      <c r="H75" s="158" t="s">
        <v>130</v>
      </c>
      <c r="I75" s="160" t="s">
        <v>116</v>
      </c>
      <c r="J75" s="160" t="s">
        <v>116</v>
      </c>
      <c r="K75" s="160" t="s">
        <v>116</v>
      </c>
      <c r="L75" s="160" t="s">
        <v>116</v>
      </c>
      <c r="M75" s="160" t="s">
        <v>116</v>
      </c>
      <c r="N75" s="160" t="s">
        <v>116</v>
      </c>
      <c r="O75" s="161" t="s">
        <v>116</v>
      </c>
      <c r="P75" s="74"/>
    </row>
    <row r="76" spans="2:16" ht="15.75">
      <c r="B76" s="74"/>
      <c r="C76" s="87" t="s">
        <v>51</v>
      </c>
      <c r="D76" s="158" t="s">
        <v>106</v>
      </c>
      <c r="E76" s="159" t="s">
        <v>117</v>
      </c>
      <c r="F76" s="85"/>
      <c r="G76" s="88" t="s">
        <v>90</v>
      </c>
      <c r="H76" s="158" t="s">
        <v>131</v>
      </c>
      <c r="I76" s="160" t="s">
        <v>118</v>
      </c>
      <c r="J76" s="160" t="s">
        <v>118</v>
      </c>
      <c r="K76" s="160" t="s">
        <v>118</v>
      </c>
      <c r="L76" s="160" t="s">
        <v>118</v>
      </c>
      <c r="M76" s="160" t="s">
        <v>118</v>
      </c>
      <c r="N76" s="160" t="s">
        <v>118</v>
      </c>
      <c r="O76" s="161" t="s">
        <v>118</v>
      </c>
      <c r="P76" s="74"/>
    </row>
    <row r="77" spans="2:16" ht="15.75">
      <c r="B77" s="68"/>
      <c r="C77" s="89" t="s">
        <v>91</v>
      </c>
      <c r="D77" s="90"/>
      <c r="E77" s="91"/>
      <c r="F77" s="92"/>
      <c r="G77" s="89" t="s">
        <v>91</v>
      </c>
      <c r="H77" s="93"/>
      <c r="I77" s="93"/>
      <c r="J77" s="93"/>
      <c r="K77" s="93"/>
      <c r="L77" s="93"/>
      <c r="M77" s="93"/>
      <c r="N77" s="93"/>
      <c r="O77" s="93"/>
      <c r="P77" s="80"/>
    </row>
    <row r="78" spans="2:16" ht="15.75">
      <c r="B78" s="74"/>
      <c r="C78" s="84"/>
      <c r="D78" s="158" t="s">
        <v>105</v>
      </c>
      <c r="E78" s="162" t="s">
        <v>115</v>
      </c>
      <c r="F78" s="85"/>
      <c r="G78" s="86"/>
      <c r="H78" s="158" t="s">
        <v>130</v>
      </c>
      <c r="I78" s="160" t="s">
        <v>116</v>
      </c>
      <c r="J78" s="160" t="s">
        <v>116</v>
      </c>
      <c r="K78" s="160" t="s">
        <v>116</v>
      </c>
      <c r="L78" s="160" t="s">
        <v>116</v>
      </c>
      <c r="M78" s="160" t="s">
        <v>116</v>
      </c>
      <c r="N78" s="160" t="s">
        <v>116</v>
      </c>
      <c r="O78" s="161" t="s">
        <v>116</v>
      </c>
      <c r="P78" s="74"/>
    </row>
    <row r="79" spans="2:16" ht="15.75">
      <c r="B79" s="74"/>
      <c r="C79" s="94"/>
      <c r="D79" s="158" t="s">
        <v>106</v>
      </c>
      <c r="E79" s="162" t="s">
        <v>117</v>
      </c>
      <c r="F79" s="85"/>
      <c r="G79" s="95"/>
      <c r="H79" s="158" t="s">
        <v>131</v>
      </c>
      <c r="I79" s="160" t="s">
        <v>118</v>
      </c>
      <c r="J79" s="160" t="s">
        <v>118</v>
      </c>
      <c r="K79" s="160" t="s">
        <v>118</v>
      </c>
      <c r="L79" s="160" t="s">
        <v>118</v>
      </c>
      <c r="M79" s="160" t="s">
        <v>118</v>
      </c>
      <c r="N79" s="160" t="s">
        <v>118</v>
      </c>
      <c r="O79" s="161" t="s">
        <v>118</v>
      </c>
      <c r="P79" s="74"/>
    </row>
    <row r="80" spans="2:16" ht="15.75">
      <c r="B80" s="68"/>
      <c r="C80" s="71"/>
      <c r="D80" s="71"/>
      <c r="E80" s="71"/>
      <c r="F80" s="71"/>
      <c r="G80" s="96" t="s">
        <v>119</v>
      </c>
      <c r="H80" s="79"/>
      <c r="I80" s="79"/>
      <c r="J80" s="79"/>
      <c r="K80" s="71"/>
      <c r="L80" s="71"/>
      <c r="M80" s="71"/>
      <c r="N80" s="97"/>
      <c r="O80" s="69"/>
      <c r="P80" s="80"/>
    </row>
    <row r="81" spans="2:16" ht="15.75">
      <c r="B81" s="68"/>
      <c r="C81" s="98" t="s">
        <v>92</v>
      </c>
      <c r="D81" s="71"/>
      <c r="E81" s="71"/>
      <c r="F81" s="71"/>
      <c r="G81" s="99" t="s">
        <v>120</v>
      </c>
      <c r="H81" s="99" t="s">
        <v>121</v>
      </c>
      <c r="I81" s="99" t="s">
        <v>122</v>
      </c>
      <c r="J81" s="99" t="s">
        <v>123</v>
      </c>
      <c r="K81" s="99" t="s">
        <v>124</v>
      </c>
      <c r="L81" s="100" t="s">
        <v>5</v>
      </c>
      <c r="M81" s="101"/>
      <c r="N81" s="102" t="s">
        <v>93</v>
      </c>
      <c r="O81" s="103" t="s">
        <v>94</v>
      </c>
      <c r="P81" s="74"/>
    </row>
    <row r="82" spans="2:16" ht="15.75">
      <c r="B82" s="74"/>
      <c r="C82" s="104" t="s">
        <v>125</v>
      </c>
      <c r="D82" s="105" t="str">
        <f>IF(+D75&gt;"",D75&amp;"-"&amp;H75,"")</f>
        <v>Valtteri Immonen-Topi Ruotsalainen</v>
      </c>
      <c r="E82" s="106"/>
      <c r="F82" s="107"/>
      <c r="G82" s="108">
        <v>-5</v>
      </c>
      <c r="H82" s="108">
        <v>-11</v>
      </c>
      <c r="I82" s="108">
        <v>-8</v>
      </c>
      <c r="J82" s="108"/>
      <c r="K82" s="108"/>
      <c r="L82" s="109">
        <f>IF(ISBLANK(G82),"",COUNTIF(G82:K82,"&gt;=0"))</f>
        <v>0</v>
      </c>
      <c r="M82" s="110">
        <f>IF(ISBLANK(G82),"",(IF(LEFT(G82,1)="-",1,0)+IF(LEFT(H82,1)="-",1,0)+IF(LEFT(I82,1)="-",1,0)+IF(LEFT(J82,1)="-",1,0)+IF(LEFT(K82,1)="-",1,0)))</f>
        <v>3</v>
      </c>
      <c r="N82" s="111">
        <f aca="true" t="shared" si="2" ref="N82:O86">IF(L82=3,1,"")</f>
      </c>
      <c r="O82" s="112">
        <f t="shared" si="2"/>
        <v>1</v>
      </c>
      <c r="P82" s="74"/>
    </row>
    <row r="83" spans="2:16" ht="15.75">
      <c r="B83" s="74"/>
      <c r="C83" s="104" t="s">
        <v>126</v>
      </c>
      <c r="D83" s="106" t="str">
        <f>IF(D76&gt;"",D76&amp;" - "&amp;H76,"")</f>
        <v>Emil Salakari - Samu Leskinen</v>
      </c>
      <c r="E83" s="105"/>
      <c r="F83" s="107"/>
      <c r="G83" s="113">
        <v>-12</v>
      </c>
      <c r="H83" s="108">
        <v>9</v>
      </c>
      <c r="I83" s="108">
        <v>-9</v>
      </c>
      <c r="J83" s="108">
        <v>-6</v>
      </c>
      <c r="K83" s="108"/>
      <c r="L83" s="109">
        <f>IF(ISBLANK(G83),"",COUNTIF(G83:K83,"&gt;=0"))</f>
        <v>1</v>
      </c>
      <c r="M83" s="110">
        <f>IF(ISBLANK(G83),"",(IF(LEFT(G83,1)="-",1,0)+IF(LEFT(H83,1)="-",1,0)+IF(LEFT(I83,1)="-",1,0)+IF(LEFT(J83,1)="-",1,0)+IF(LEFT(K83,1)="-",1,0)))</f>
        <v>3</v>
      </c>
      <c r="N83" s="111">
        <f t="shared" si="2"/>
      </c>
      <c r="O83" s="112">
        <f t="shared" si="2"/>
        <v>1</v>
      </c>
      <c r="P83" s="74"/>
    </row>
    <row r="84" spans="2:16" ht="15.75">
      <c r="B84" s="74"/>
      <c r="C84" s="114" t="s">
        <v>127</v>
      </c>
      <c r="D84" s="115" t="str">
        <f>IF(D78&gt;"",D78&amp;" / "&amp;D79,"")</f>
        <v>Valtteri Immonen / Emil Salakari</v>
      </c>
      <c r="E84" s="116" t="str">
        <f>IF(H78&gt;"",H78&amp;" / "&amp;H79,"")</f>
        <v>Topi Ruotsalainen / Samu Leskinen</v>
      </c>
      <c r="F84" s="117"/>
      <c r="G84" s="118">
        <v>9</v>
      </c>
      <c r="H84" s="119">
        <v>7</v>
      </c>
      <c r="I84" s="120">
        <v>-9</v>
      </c>
      <c r="J84" s="120">
        <v>-6</v>
      </c>
      <c r="K84" s="120">
        <v>10</v>
      </c>
      <c r="L84" s="109">
        <f>IF(ISBLANK(G84),"",COUNTIF(G84:K84,"&gt;=0"))</f>
        <v>3</v>
      </c>
      <c r="M84" s="110">
        <f>IF(ISBLANK(G84),"",(IF(LEFT(G84,1)="-",1,0)+IF(LEFT(H84,1)="-",1,0)+IF(LEFT(I84,1)="-",1,0)+IF(LEFT(J84,1)="-",1,0)+IF(LEFT(K84,1)="-",1,0)))</f>
        <v>2</v>
      </c>
      <c r="N84" s="111">
        <f t="shared" si="2"/>
        <v>1</v>
      </c>
      <c r="O84" s="112">
        <f t="shared" si="2"/>
      </c>
      <c r="P84" s="74"/>
    </row>
    <row r="85" spans="2:16" ht="15.75">
      <c r="B85" s="74"/>
      <c r="C85" s="104" t="s">
        <v>128</v>
      </c>
      <c r="D85" s="106" t="str">
        <f>IF(+D75&gt;"",D75&amp;" - "&amp;H76,"")</f>
        <v>Valtteri Immonen - Samu Leskinen</v>
      </c>
      <c r="E85" s="105"/>
      <c r="F85" s="107"/>
      <c r="G85" s="121">
        <v>-4</v>
      </c>
      <c r="H85" s="108">
        <v>-4</v>
      </c>
      <c r="I85" s="108">
        <v>-4</v>
      </c>
      <c r="J85" s="108"/>
      <c r="K85" s="122"/>
      <c r="L85" s="109">
        <f>IF(ISBLANK(G85),"",COUNTIF(G85:K85,"&gt;=0"))</f>
        <v>0</v>
      </c>
      <c r="M85" s="110">
        <f>IF(ISBLANK(G85),"",(IF(LEFT(G85,1)="-",1,0)+IF(LEFT(H85,1)="-",1,0)+IF(LEFT(I85,1)="-",1,0)+IF(LEFT(J85,1)="-",1,0)+IF(LEFT(K85,1)="-",1,0)))</f>
        <v>3</v>
      </c>
      <c r="N85" s="111">
        <f t="shared" si="2"/>
      </c>
      <c r="O85" s="112">
        <f t="shared" si="2"/>
        <v>1</v>
      </c>
      <c r="P85" s="74"/>
    </row>
    <row r="86" spans="2:16" ht="16.5" thickBot="1">
      <c r="B86" s="74"/>
      <c r="C86" s="104" t="s">
        <v>129</v>
      </c>
      <c r="D86" s="106" t="str">
        <f>IF(+D76&gt;"",D76&amp;" - "&amp;H75,"")</f>
        <v>Emil Salakari - Topi Ruotsalainen</v>
      </c>
      <c r="E86" s="105"/>
      <c r="F86" s="107"/>
      <c r="G86" s="122"/>
      <c r="H86" s="108"/>
      <c r="I86" s="122"/>
      <c r="J86" s="108"/>
      <c r="K86" s="108"/>
      <c r="L86" s="109">
        <f>IF(ISBLANK(G86),"",COUNTIF(G86:K86,"&gt;=0"))</f>
      </c>
      <c r="M86" s="123">
        <f>IF(ISBLANK(G86),"",(IF(LEFT(G86,1)="-",1,0)+IF(LEFT(H86,1)="-",1,0)+IF(LEFT(I86,1)="-",1,0)+IF(LEFT(J86,1)="-",1,0)+IF(LEFT(K86,1)="-",1,0)))</f>
      </c>
      <c r="N86" s="111">
        <f t="shared" si="2"/>
      </c>
      <c r="O86" s="112">
        <f t="shared" si="2"/>
      </c>
      <c r="P86" s="74"/>
    </row>
    <row r="87" spans="2:16" ht="16.5" thickBot="1">
      <c r="B87" s="68"/>
      <c r="C87" s="71"/>
      <c r="D87" s="71"/>
      <c r="E87" s="71"/>
      <c r="F87" s="71"/>
      <c r="G87" s="71"/>
      <c r="H87" s="71"/>
      <c r="I87" s="71"/>
      <c r="J87" s="124" t="s">
        <v>21</v>
      </c>
      <c r="K87" s="125"/>
      <c r="L87" s="126">
        <f>IF(ISBLANK(E82),"",SUM(L82:L86))</f>
      </c>
      <c r="M87" s="127">
        <f>IF(ISBLANK(F82),"",SUM(M82:M86))</f>
      </c>
      <c r="N87" s="128">
        <f>IF(ISBLANK(G82),"",SUM(N82:N86))</f>
        <v>1</v>
      </c>
      <c r="O87" s="129">
        <f>IF(ISBLANK(G82),"",SUM(O82:O86))</f>
        <v>3</v>
      </c>
      <c r="P87" s="74"/>
    </row>
    <row r="88" spans="2:16" ht="15.75">
      <c r="B88" s="68"/>
      <c r="C88" s="70" t="s">
        <v>95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80"/>
    </row>
    <row r="89" spans="2:16" ht="15.75">
      <c r="B89" s="68"/>
      <c r="C89" s="130" t="s">
        <v>96</v>
      </c>
      <c r="D89" s="130"/>
      <c r="E89" s="130" t="s">
        <v>97</v>
      </c>
      <c r="F89" s="131"/>
      <c r="G89" s="130"/>
      <c r="H89" s="130" t="s">
        <v>8</v>
      </c>
      <c r="I89" s="131"/>
      <c r="J89" s="130"/>
      <c r="K89" s="132" t="s">
        <v>98</v>
      </c>
      <c r="L89" s="69"/>
      <c r="M89" s="71"/>
      <c r="N89" s="71"/>
      <c r="O89" s="71"/>
      <c r="P89" s="80"/>
    </row>
    <row r="90" spans="2:16" ht="18.75" thickBot="1">
      <c r="B90" s="68"/>
      <c r="C90" s="71"/>
      <c r="D90" s="71"/>
      <c r="E90" s="71"/>
      <c r="F90" s="71"/>
      <c r="G90" s="71"/>
      <c r="H90" s="71"/>
      <c r="I90" s="71"/>
      <c r="J90" s="71"/>
      <c r="K90" s="155" t="str">
        <f>IF(N87=3,D74,IF(O87=3,H74,""))</f>
        <v>KuPTS 1</v>
      </c>
      <c r="L90" s="156"/>
      <c r="M90" s="156"/>
      <c r="N90" s="156"/>
      <c r="O90" s="157"/>
      <c r="P90" s="74"/>
    </row>
    <row r="91" spans="2:16" ht="18">
      <c r="B91" s="133"/>
      <c r="C91" s="134"/>
      <c r="D91" s="134"/>
      <c r="E91" s="134"/>
      <c r="F91" s="134"/>
      <c r="G91" s="134"/>
      <c r="H91" s="134"/>
      <c r="I91" s="134"/>
      <c r="J91" s="134"/>
      <c r="K91" s="135"/>
      <c r="L91" s="135"/>
      <c r="M91" s="135"/>
      <c r="N91" s="135"/>
      <c r="O91" s="135"/>
      <c r="P91" s="136"/>
    </row>
    <row r="92" spans="2:16" ht="16.5" thickBot="1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</row>
    <row r="93" spans="2:16" ht="18">
      <c r="B93" s="58"/>
      <c r="C93" s="58"/>
      <c r="D93" s="58"/>
      <c r="E93" s="58"/>
      <c r="F93" s="58"/>
      <c r="G93" s="58"/>
      <c r="H93" s="58"/>
      <c r="I93" s="58"/>
      <c r="J93" s="59"/>
      <c r="K93" s="59"/>
      <c r="L93" s="59"/>
      <c r="M93" s="59"/>
      <c r="N93" s="59"/>
      <c r="O93" s="60"/>
      <c r="P93" s="3"/>
    </row>
    <row r="94" spans="2:16" ht="15">
      <c r="B94" s="61" t="s">
        <v>99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ht="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9" spans="2:16" ht="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 ht="15.75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</row>
    <row r="101" spans="2:16" ht="15.75">
      <c r="B101" s="63"/>
      <c r="C101" s="64"/>
      <c r="D101" s="65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7"/>
    </row>
    <row r="102" spans="2:16" ht="15.75">
      <c r="B102" s="68"/>
      <c r="C102" s="69"/>
      <c r="D102" s="70" t="s">
        <v>109</v>
      </c>
      <c r="E102" s="71"/>
      <c r="F102" s="71"/>
      <c r="G102" s="69"/>
      <c r="H102" s="72" t="s">
        <v>84</v>
      </c>
      <c r="I102" s="73"/>
      <c r="J102" s="171" t="s">
        <v>186</v>
      </c>
      <c r="K102" s="160"/>
      <c r="L102" s="160"/>
      <c r="M102" s="160"/>
      <c r="N102" s="160"/>
      <c r="O102" s="161"/>
      <c r="P102" s="74"/>
    </row>
    <row r="103" spans="2:16" ht="20.25">
      <c r="B103" s="68"/>
      <c r="C103" s="75"/>
      <c r="D103" s="76" t="s">
        <v>110</v>
      </c>
      <c r="E103" s="71"/>
      <c r="F103" s="71"/>
      <c r="G103" s="69"/>
      <c r="H103" s="72" t="s">
        <v>85</v>
      </c>
      <c r="I103" s="73"/>
      <c r="J103" s="171"/>
      <c r="K103" s="160"/>
      <c r="L103" s="160"/>
      <c r="M103" s="160"/>
      <c r="N103" s="160"/>
      <c r="O103" s="161"/>
      <c r="P103" s="74"/>
    </row>
    <row r="104" spans="2:16" ht="15.75">
      <c r="B104" s="68"/>
      <c r="C104" s="71"/>
      <c r="D104" s="71" t="s">
        <v>111</v>
      </c>
      <c r="E104" s="71"/>
      <c r="F104" s="71"/>
      <c r="G104" s="71"/>
      <c r="H104" s="72" t="s">
        <v>86</v>
      </c>
      <c r="I104" s="77"/>
      <c r="J104" s="171" t="s">
        <v>27</v>
      </c>
      <c r="K104" s="171"/>
      <c r="L104" s="171"/>
      <c r="M104" s="171"/>
      <c r="N104" s="171"/>
      <c r="O104" s="166"/>
      <c r="P104" s="74"/>
    </row>
    <row r="105" spans="2:16" ht="15.75">
      <c r="B105" s="68"/>
      <c r="C105" s="71"/>
      <c r="D105" s="71"/>
      <c r="E105" s="71"/>
      <c r="F105" s="71"/>
      <c r="G105" s="71"/>
      <c r="H105" s="72" t="s">
        <v>112</v>
      </c>
      <c r="I105" s="73"/>
      <c r="J105" s="163"/>
      <c r="K105" s="164"/>
      <c r="L105" s="164"/>
      <c r="M105" s="78" t="s">
        <v>113</v>
      </c>
      <c r="N105" s="165"/>
      <c r="O105" s="166"/>
      <c r="P105" s="74"/>
    </row>
    <row r="106" spans="2:16" ht="15.75">
      <c r="B106" s="68"/>
      <c r="C106" s="69"/>
      <c r="D106" s="79" t="s">
        <v>87</v>
      </c>
      <c r="E106" s="71"/>
      <c r="F106" s="71"/>
      <c r="G106" s="71"/>
      <c r="H106" s="79" t="s">
        <v>87</v>
      </c>
      <c r="I106" s="71"/>
      <c r="J106" s="71"/>
      <c r="K106" s="71"/>
      <c r="L106" s="71"/>
      <c r="M106" s="71"/>
      <c r="N106" s="71"/>
      <c r="O106" s="71"/>
      <c r="P106" s="80"/>
    </row>
    <row r="107" spans="2:16" ht="15.75">
      <c r="B107" s="74"/>
      <c r="C107" s="81" t="s">
        <v>114</v>
      </c>
      <c r="D107" s="167" t="s">
        <v>132</v>
      </c>
      <c r="E107" s="168"/>
      <c r="F107" s="82"/>
      <c r="G107" s="83" t="s">
        <v>114</v>
      </c>
      <c r="H107" s="167" t="s">
        <v>25</v>
      </c>
      <c r="I107" s="169"/>
      <c r="J107" s="169"/>
      <c r="K107" s="169"/>
      <c r="L107" s="169"/>
      <c r="M107" s="169"/>
      <c r="N107" s="169"/>
      <c r="O107" s="170"/>
      <c r="P107" s="74"/>
    </row>
    <row r="108" spans="2:16" ht="15.75">
      <c r="B108" s="74"/>
      <c r="C108" s="84" t="s">
        <v>88</v>
      </c>
      <c r="D108" s="158" t="s">
        <v>133</v>
      </c>
      <c r="E108" s="159" t="s">
        <v>115</v>
      </c>
      <c r="F108" s="85"/>
      <c r="G108" s="86" t="s">
        <v>89</v>
      </c>
      <c r="H108" s="158" t="s">
        <v>107</v>
      </c>
      <c r="I108" s="160" t="s">
        <v>116</v>
      </c>
      <c r="J108" s="160" t="s">
        <v>116</v>
      </c>
      <c r="K108" s="160" t="s">
        <v>116</v>
      </c>
      <c r="L108" s="160" t="s">
        <v>116</v>
      </c>
      <c r="M108" s="160" t="s">
        <v>116</v>
      </c>
      <c r="N108" s="160" t="s">
        <v>116</v>
      </c>
      <c r="O108" s="161" t="s">
        <v>116</v>
      </c>
      <c r="P108" s="74"/>
    </row>
    <row r="109" spans="2:16" ht="15.75">
      <c r="B109" s="74"/>
      <c r="C109" s="87" t="s">
        <v>51</v>
      </c>
      <c r="D109" s="158" t="s">
        <v>134</v>
      </c>
      <c r="E109" s="159" t="s">
        <v>117</v>
      </c>
      <c r="F109" s="85"/>
      <c r="G109" s="88" t="s">
        <v>90</v>
      </c>
      <c r="H109" s="158" t="s">
        <v>108</v>
      </c>
      <c r="I109" s="160" t="s">
        <v>118</v>
      </c>
      <c r="J109" s="160" t="s">
        <v>118</v>
      </c>
      <c r="K109" s="160" t="s">
        <v>118</v>
      </c>
      <c r="L109" s="160" t="s">
        <v>118</v>
      </c>
      <c r="M109" s="160" t="s">
        <v>118</v>
      </c>
      <c r="N109" s="160" t="s">
        <v>118</v>
      </c>
      <c r="O109" s="161" t="s">
        <v>118</v>
      </c>
      <c r="P109" s="74"/>
    </row>
    <row r="110" spans="2:16" ht="15.75">
      <c r="B110" s="68"/>
      <c r="C110" s="89" t="s">
        <v>91</v>
      </c>
      <c r="D110" s="90"/>
      <c r="E110" s="91"/>
      <c r="F110" s="92"/>
      <c r="G110" s="89" t="s">
        <v>91</v>
      </c>
      <c r="H110" s="93"/>
      <c r="I110" s="93"/>
      <c r="J110" s="93"/>
      <c r="K110" s="93"/>
      <c r="L110" s="93"/>
      <c r="M110" s="93"/>
      <c r="N110" s="93"/>
      <c r="O110" s="93"/>
      <c r="P110" s="80"/>
    </row>
    <row r="111" spans="2:16" ht="15.75">
      <c r="B111" s="74"/>
      <c r="C111" s="84"/>
      <c r="D111" s="158" t="s">
        <v>133</v>
      </c>
      <c r="E111" s="162" t="s">
        <v>115</v>
      </c>
      <c r="F111" s="85"/>
      <c r="G111" s="86"/>
      <c r="H111" s="158" t="s">
        <v>107</v>
      </c>
      <c r="I111" s="160" t="s">
        <v>116</v>
      </c>
      <c r="J111" s="160" t="s">
        <v>116</v>
      </c>
      <c r="K111" s="160" t="s">
        <v>116</v>
      </c>
      <c r="L111" s="160" t="s">
        <v>116</v>
      </c>
      <c r="M111" s="160" t="s">
        <v>116</v>
      </c>
      <c r="N111" s="160" t="s">
        <v>116</v>
      </c>
      <c r="O111" s="161" t="s">
        <v>116</v>
      </c>
      <c r="P111" s="74"/>
    </row>
    <row r="112" spans="2:16" ht="15.75">
      <c r="B112" s="74"/>
      <c r="C112" s="94"/>
      <c r="D112" s="158" t="s">
        <v>134</v>
      </c>
      <c r="E112" s="162" t="s">
        <v>117</v>
      </c>
      <c r="F112" s="85"/>
      <c r="G112" s="95"/>
      <c r="H112" s="158" t="s">
        <v>108</v>
      </c>
      <c r="I112" s="160" t="s">
        <v>118</v>
      </c>
      <c r="J112" s="160" t="s">
        <v>118</v>
      </c>
      <c r="K112" s="160" t="s">
        <v>118</v>
      </c>
      <c r="L112" s="160" t="s">
        <v>118</v>
      </c>
      <c r="M112" s="160" t="s">
        <v>118</v>
      </c>
      <c r="N112" s="160" t="s">
        <v>118</v>
      </c>
      <c r="O112" s="161" t="s">
        <v>118</v>
      </c>
      <c r="P112" s="74"/>
    </row>
    <row r="113" spans="2:16" ht="15.75">
      <c r="B113" s="68"/>
      <c r="C113" s="71"/>
      <c r="D113" s="71"/>
      <c r="E113" s="71"/>
      <c r="F113" s="71"/>
      <c r="G113" s="96" t="s">
        <v>119</v>
      </c>
      <c r="H113" s="79"/>
      <c r="I113" s="79"/>
      <c r="J113" s="79"/>
      <c r="K113" s="71"/>
      <c r="L113" s="71"/>
      <c r="M113" s="71"/>
      <c r="N113" s="97"/>
      <c r="O113" s="69"/>
      <c r="P113" s="80"/>
    </row>
    <row r="114" spans="2:16" ht="15.75">
      <c r="B114" s="68"/>
      <c r="C114" s="98" t="s">
        <v>92</v>
      </c>
      <c r="D114" s="71"/>
      <c r="E114" s="71"/>
      <c r="F114" s="71"/>
      <c r="G114" s="99" t="s">
        <v>120</v>
      </c>
      <c r="H114" s="99" t="s">
        <v>121</v>
      </c>
      <c r="I114" s="99" t="s">
        <v>122</v>
      </c>
      <c r="J114" s="99" t="s">
        <v>123</v>
      </c>
      <c r="K114" s="99" t="s">
        <v>124</v>
      </c>
      <c r="L114" s="100" t="s">
        <v>5</v>
      </c>
      <c r="M114" s="101"/>
      <c r="N114" s="102" t="s">
        <v>93</v>
      </c>
      <c r="O114" s="103" t="s">
        <v>94</v>
      </c>
      <c r="P114" s="74"/>
    </row>
    <row r="115" spans="2:16" ht="15.75">
      <c r="B115" s="74"/>
      <c r="C115" s="104" t="s">
        <v>125</v>
      </c>
      <c r="D115" s="105" t="str">
        <f>IF(+D108&gt;"",D108&amp;"-"&amp;H108,"")</f>
        <v>Jan Nyberg-Emil Skåtar</v>
      </c>
      <c r="E115" s="106"/>
      <c r="F115" s="107"/>
      <c r="G115" s="108">
        <v>2</v>
      </c>
      <c r="H115" s="108">
        <v>4</v>
      </c>
      <c r="I115" s="108">
        <v>2</v>
      </c>
      <c r="J115" s="108"/>
      <c r="K115" s="108"/>
      <c r="L115" s="109">
        <f>IF(ISBLANK(G115),"",COUNTIF(G115:K115,"&gt;=0"))</f>
        <v>3</v>
      </c>
      <c r="M115" s="110">
        <f>IF(ISBLANK(G115),"",(IF(LEFT(G115,1)="-",1,0)+IF(LEFT(H115,1)="-",1,0)+IF(LEFT(I115,1)="-",1,0)+IF(LEFT(J115,1)="-",1,0)+IF(LEFT(K115,1)="-",1,0)))</f>
        <v>0</v>
      </c>
      <c r="N115" s="111">
        <f aca="true" t="shared" si="3" ref="N115:O119">IF(L115=3,1,"")</f>
        <v>1</v>
      </c>
      <c r="O115" s="112">
        <f t="shared" si="3"/>
      </c>
      <c r="P115" s="74"/>
    </row>
    <row r="116" spans="2:16" ht="15.75">
      <c r="B116" s="74"/>
      <c r="C116" s="104" t="s">
        <v>126</v>
      </c>
      <c r="D116" s="106" t="str">
        <f>IF(D109&gt;"",D109&amp;" - "&amp;H109,"")</f>
        <v>Johan Nyberg - Isak Skåtar</v>
      </c>
      <c r="E116" s="105"/>
      <c r="F116" s="107"/>
      <c r="G116" s="113">
        <v>2</v>
      </c>
      <c r="H116" s="108">
        <v>4</v>
      </c>
      <c r="I116" s="108">
        <v>3</v>
      </c>
      <c r="J116" s="108"/>
      <c r="K116" s="108"/>
      <c r="L116" s="109">
        <f>IF(ISBLANK(G116),"",COUNTIF(G116:K116,"&gt;=0"))</f>
        <v>3</v>
      </c>
      <c r="M116" s="110">
        <f>IF(ISBLANK(G116),"",(IF(LEFT(G116,1)="-",1,0)+IF(LEFT(H116,1)="-",1,0)+IF(LEFT(I116,1)="-",1,0)+IF(LEFT(J116,1)="-",1,0)+IF(LEFT(K116,1)="-",1,0)))</f>
        <v>0</v>
      </c>
      <c r="N116" s="111">
        <f t="shared" si="3"/>
        <v>1</v>
      </c>
      <c r="O116" s="112">
        <f t="shared" si="3"/>
      </c>
      <c r="P116" s="74"/>
    </row>
    <row r="117" spans="2:16" ht="15.75">
      <c r="B117" s="74"/>
      <c r="C117" s="114" t="s">
        <v>127</v>
      </c>
      <c r="D117" s="115" t="str">
        <f>IF(D111&gt;"",D111&amp;" / "&amp;D112,"")</f>
        <v>Jan Nyberg / Johan Nyberg</v>
      </c>
      <c r="E117" s="116" t="str">
        <f>IF(H111&gt;"",H111&amp;" / "&amp;H112,"")</f>
        <v>Emil Skåtar / Isak Skåtar</v>
      </c>
      <c r="F117" s="117"/>
      <c r="G117" s="118">
        <v>1</v>
      </c>
      <c r="H117" s="119">
        <v>3</v>
      </c>
      <c r="I117" s="120">
        <v>1</v>
      </c>
      <c r="J117" s="120"/>
      <c r="K117" s="120"/>
      <c r="L117" s="109">
        <f>IF(ISBLANK(G117),"",COUNTIF(G117:K117,"&gt;=0"))</f>
        <v>3</v>
      </c>
      <c r="M117" s="110">
        <f>IF(ISBLANK(G117),"",(IF(LEFT(G117,1)="-",1,0)+IF(LEFT(H117,1)="-",1,0)+IF(LEFT(I117,1)="-",1,0)+IF(LEFT(J117,1)="-",1,0)+IF(LEFT(K117,1)="-",1,0)))</f>
        <v>0</v>
      </c>
      <c r="N117" s="111">
        <f t="shared" si="3"/>
        <v>1</v>
      </c>
      <c r="O117" s="112">
        <f t="shared" si="3"/>
      </c>
      <c r="P117" s="74"/>
    </row>
    <row r="118" spans="2:16" ht="15.75">
      <c r="B118" s="74"/>
      <c r="C118" s="104" t="s">
        <v>128</v>
      </c>
      <c r="D118" s="106" t="str">
        <f>IF(+D108&gt;"",D108&amp;" - "&amp;H109,"")</f>
        <v>Jan Nyberg - Isak Skåtar</v>
      </c>
      <c r="E118" s="105"/>
      <c r="F118" s="107"/>
      <c r="G118" s="121"/>
      <c r="H118" s="108"/>
      <c r="I118" s="108"/>
      <c r="J118" s="108"/>
      <c r="K118" s="122"/>
      <c r="L118" s="109">
        <f>IF(ISBLANK(G118),"",COUNTIF(G118:K118,"&gt;=0"))</f>
      </c>
      <c r="M118" s="110">
        <f>IF(ISBLANK(G118),"",(IF(LEFT(G118,1)="-",1,0)+IF(LEFT(H118,1)="-",1,0)+IF(LEFT(I118,1)="-",1,0)+IF(LEFT(J118,1)="-",1,0)+IF(LEFT(K118,1)="-",1,0)))</f>
      </c>
      <c r="N118" s="111">
        <f t="shared" si="3"/>
      </c>
      <c r="O118" s="112">
        <f t="shared" si="3"/>
      </c>
      <c r="P118" s="74"/>
    </row>
    <row r="119" spans="2:16" ht="16.5" thickBot="1">
      <c r="B119" s="74"/>
      <c r="C119" s="104" t="s">
        <v>129</v>
      </c>
      <c r="D119" s="106" t="str">
        <f>IF(+D109&gt;"",D109&amp;" - "&amp;H108,"")</f>
        <v>Johan Nyberg - Emil Skåtar</v>
      </c>
      <c r="E119" s="105"/>
      <c r="F119" s="107"/>
      <c r="G119" s="122"/>
      <c r="H119" s="108"/>
      <c r="I119" s="122"/>
      <c r="J119" s="108"/>
      <c r="K119" s="108"/>
      <c r="L119" s="109">
        <f>IF(ISBLANK(G119),"",COUNTIF(G119:K119,"&gt;=0"))</f>
      </c>
      <c r="M119" s="123">
        <f>IF(ISBLANK(G119),"",(IF(LEFT(G119,1)="-",1,0)+IF(LEFT(H119,1)="-",1,0)+IF(LEFT(I119,1)="-",1,0)+IF(LEFT(J119,1)="-",1,0)+IF(LEFT(K119,1)="-",1,0)))</f>
      </c>
      <c r="N119" s="111">
        <f t="shared" si="3"/>
      </c>
      <c r="O119" s="112">
        <f t="shared" si="3"/>
      </c>
      <c r="P119" s="74"/>
    </row>
    <row r="120" spans="2:16" ht="16.5" thickBot="1">
      <c r="B120" s="68"/>
      <c r="C120" s="71"/>
      <c r="D120" s="71"/>
      <c r="E120" s="71"/>
      <c r="F120" s="71"/>
      <c r="G120" s="71"/>
      <c r="H120" s="71"/>
      <c r="I120" s="71"/>
      <c r="J120" s="124" t="s">
        <v>21</v>
      </c>
      <c r="K120" s="125"/>
      <c r="L120" s="126">
        <f>IF(ISBLANK(E115),"",SUM(L115:L119))</f>
      </c>
      <c r="M120" s="127">
        <f>IF(ISBLANK(F115),"",SUM(M115:M119))</f>
      </c>
      <c r="N120" s="128">
        <f>IF(ISBLANK(G115),"",SUM(N115:N119))</f>
        <v>3</v>
      </c>
      <c r="O120" s="129">
        <f>IF(ISBLANK(G115),"",SUM(O115:O119))</f>
        <v>0</v>
      </c>
      <c r="P120" s="74"/>
    </row>
    <row r="121" spans="2:16" ht="15.75">
      <c r="B121" s="68"/>
      <c r="C121" s="70" t="s">
        <v>95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80"/>
    </row>
    <row r="122" spans="2:16" ht="15.75">
      <c r="B122" s="68"/>
      <c r="C122" s="130" t="s">
        <v>96</v>
      </c>
      <c r="D122" s="130"/>
      <c r="E122" s="130" t="s">
        <v>97</v>
      </c>
      <c r="F122" s="131"/>
      <c r="G122" s="130"/>
      <c r="H122" s="130" t="s">
        <v>8</v>
      </c>
      <c r="I122" s="131"/>
      <c r="J122" s="130"/>
      <c r="K122" s="132" t="s">
        <v>98</v>
      </c>
      <c r="L122" s="69"/>
      <c r="M122" s="71"/>
      <c r="N122" s="71"/>
      <c r="O122" s="71"/>
      <c r="P122" s="80"/>
    </row>
    <row r="123" spans="2:16" ht="18.75" thickBot="1">
      <c r="B123" s="68"/>
      <c r="C123" s="71"/>
      <c r="D123" s="71"/>
      <c r="E123" s="71"/>
      <c r="F123" s="71"/>
      <c r="G123" s="71"/>
      <c r="H123" s="71"/>
      <c r="I123" s="71"/>
      <c r="J123" s="71"/>
      <c r="K123" s="155" t="str">
        <f>IF(N120=3,D107,IF(O120=3,H107,""))</f>
        <v>PT-Espoo 1</v>
      </c>
      <c r="L123" s="156"/>
      <c r="M123" s="156"/>
      <c r="N123" s="156"/>
      <c r="O123" s="157"/>
      <c r="P123" s="74"/>
    </row>
    <row r="124" spans="2:16" ht="18">
      <c r="B124" s="133"/>
      <c r="C124" s="134"/>
      <c r="D124" s="134"/>
      <c r="E124" s="134"/>
      <c r="F124" s="134"/>
      <c r="G124" s="134"/>
      <c r="H124" s="134"/>
      <c r="I124" s="134"/>
      <c r="J124" s="134"/>
      <c r="K124" s="135"/>
      <c r="L124" s="135"/>
      <c r="M124" s="135"/>
      <c r="N124" s="135"/>
      <c r="O124" s="135"/>
      <c r="P124" s="136"/>
    </row>
    <row r="125" spans="2:16" ht="16.5" thickBot="1"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</row>
    <row r="126" spans="2:16" ht="18">
      <c r="B126" s="58"/>
      <c r="C126" s="58"/>
      <c r="D126" s="58"/>
      <c r="E126" s="58"/>
      <c r="F126" s="58"/>
      <c r="G126" s="58"/>
      <c r="H126" s="58"/>
      <c r="I126" s="58"/>
      <c r="J126" s="59"/>
      <c r="K126" s="59"/>
      <c r="L126" s="59"/>
      <c r="M126" s="59"/>
      <c r="N126" s="59"/>
      <c r="O126" s="60"/>
      <c r="P126" s="3"/>
    </row>
    <row r="127" spans="2:16" ht="15">
      <c r="B127" s="61" t="s">
        <v>99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ht="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32" spans="2:17" ht="15.75"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3"/>
    </row>
    <row r="133" spans="2:17" ht="15.75">
      <c r="B133" s="63"/>
      <c r="C133" s="64"/>
      <c r="D133" s="65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7"/>
      <c r="Q133" s="3"/>
    </row>
    <row r="134" spans="2:17" ht="15.75">
      <c r="B134" s="68"/>
      <c r="C134" s="69"/>
      <c r="D134" s="70" t="s">
        <v>109</v>
      </c>
      <c r="E134" s="71"/>
      <c r="F134" s="71"/>
      <c r="G134" s="69"/>
      <c r="H134" s="72" t="s">
        <v>84</v>
      </c>
      <c r="I134" s="73"/>
      <c r="J134" s="171" t="s">
        <v>186</v>
      </c>
      <c r="K134" s="160"/>
      <c r="L134" s="160"/>
      <c r="M134" s="160"/>
      <c r="N134" s="160"/>
      <c r="O134" s="161"/>
      <c r="P134" s="74"/>
      <c r="Q134" s="3"/>
    </row>
    <row r="135" spans="2:17" ht="20.25">
      <c r="B135" s="68"/>
      <c r="C135" s="75"/>
      <c r="D135" s="76" t="s">
        <v>110</v>
      </c>
      <c r="E135" s="71"/>
      <c r="F135" s="71"/>
      <c r="G135" s="69"/>
      <c r="H135" s="72" t="s">
        <v>85</v>
      </c>
      <c r="I135" s="73"/>
      <c r="J135" s="171"/>
      <c r="K135" s="160"/>
      <c r="L135" s="160"/>
      <c r="M135" s="160"/>
      <c r="N135" s="160"/>
      <c r="O135" s="161"/>
      <c r="P135" s="74"/>
      <c r="Q135" s="3"/>
    </row>
    <row r="136" spans="2:17" ht="15.75">
      <c r="B136" s="68"/>
      <c r="C136" s="71"/>
      <c r="D136" s="71" t="s">
        <v>111</v>
      </c>
      <c r="E136" s="71"/>
      <c r="F136" s="71"/>
      <c r="G136" s="71"/>
      <c r="H136" s="72" t="s">
        <v>86</v>
      </c>
      <c r="I136" s="77"/>
      <c r="J136" s="171" t="s">
        <v>29</v>
      </c>
      <c r="K136" s="171"/>
      <c r="L136" s="171"/>
      <c r="M136" s="171"/>
      <c r="N136" s="171"/>
      <c r="O136" s="166"/>
      <c r="P136" s="74"/>
      <c r="Q136" s="3"/>
    </row>
    <row r="137" spans="2:17" ht="15.75">
      <c r="B137" s="68"/>
      <c r="C137" s="71"/>
      <c r="D137" s="71"/>
      <c r="E137" s="71"/>
      <c r="F137" s="71"/>
      <c r="G137" s="71"/>
      <c r="H137" s="72" t="s">
        <v>112</v>
      </c>
      <c r="I137" s="73"/>
      <c r="J137" s="163"/>
      <c r="K137" s="164"/>
      <c r="L137" s="164"/>
      <c r="M137" s="78" t="s">
        <v>113</v>
      </c>
      <c r="N137" s="165"/>
      <c r="O137" s="166"/>
      <c r="P137" s="74"/>
      <c r="Q137" s="3"/>
    </row>
    <row r="138" spans="2:17" ht="15.75">
      <c r="B138" s="68"/>
      <c r="C138" s="69"/>
      <c r="D138" s="79" t="s">
        <v>87</v>
      </c>
      <c r="E138" s="71"/>
      <c r="F138" s="71"/>
      <c r="G138" s="71"/>
      <c r="H138" s="79" t="s">
        <v>87</v>
      </c>
      <c r="I138" s="71"/>
      <c r="J138" s="71"/>
      <c r="K138" s="71"/>
      <c r="L138" s="71"/>
      <c r="M138" s="71"/>
      <c r="N138" s="71"/>
      <c r="O138" s="71"/>
      <c r="P138" s="80"/>
      <c r="Q138" s="3"/>
    </row>
    <row r="139" spans="2:17" ht="15.75">
      <c r="B139" s="74"/>
      <c r="C139" s="81" t="s">
        <v>114</v>
      </c>
      <c r="D139" s="167" t="s">
        <v>67</v>
      </c>
      <c r="E139" s="168"/>
      <c r="F139" s="82"/>
      <c r="G139" s="83" t="s">
        <v>114</v>
      </c>
      <c r="H139" s="167" t="s">
        <v>25</v>
      </c>
      <c r="I139" s="169"/>
      <c r="J139" s="169"/>
      <c r="K139" s="169"/>
      <c r="L139" s="169"/>
      <c r="M139" s="169"/>
      <c r="N139" s="169"/>
      <c r="O139" s="170"/>
      <c r="P139" s="74"/>
      <c r="Q139" s="3"/>
    </row>
    <row r="140" spans="2:17" ht="15.75">
      <c r="B140" s="74"/>
      <c r="C140" s="84" t="s">
        <v>88</v>
      </c>
      <c r="D140" s="158" t="s">
        <v>131</v>
      </c>
      <c r="E140" s="159" t="s">
        <v>115</v>
      </c>
      <c r="F140" s="85"/>
      <c r="G140" s="86" t="s">
        <v>89</v>
      </c>
      <c r="H140" s="158" t="s">
        <v>107</v>
      </c>
      <c r="I140" s="160" t="s">
        <v>116</v>
      </c>
      <c r="J140" s="160" t="s">
        <v>116</v>
      </c>
      <c r="K140" s="160" t="s">
        <v>116</v>
      </c>
      <c r="L140" s="160" t="s">
        <v>116</v>
      </c>
      <c r="M140" s="160" t="s">
        <v>116</v>
      </c>
      <c r="N140" s="160" t="s">
        <v>116</v>
      </c>
      <c r="O140" s="161" t="s">
        <v>116</v>
      </c>
      <c r="P140" s="74"/>
      <c r="Q140" s="3"/>
    </row>
    <row r="141" spans="2:17" ht="15.75">
      <c r="B141" s="74"/>
      <c r="C141" s="87" t="s">
        <v>51</v>
      </c>
      <c r="D141" s="158" t="s">
        <v>130</v>
      </c>
      <c r="E141" s="159" t="s">
        <v>117</v>
      </c>
      <c r="F141" s="85"/>
      <c r="G141" s="88" t="s">
        <v>90</v>
      </c>
      <c r="H141" s="158" t="s">
        <v>108</v>
      </c>
      <c r="I141" s="160" t="s">
        <v>118</v>
      </c>
      <c r="J141" s="160" t="s">
        <v>118</v>
      </c>
      <c r="K141" s="160" t="s">
        <v>118</v>
      </c>
      <c r="L141" s="160" t="s">
        <v>118</v>
      </c>
      <c r="M141" s="160" t="s">
        <v>118</v>
      </c>
      <c r="N141" s="160" t="s">
        <v>118</v>
      </c>
      <c r="O141" s="161" t="s">
        <v>118</v>
      </c>
      <c r="P141" s="74"/>
      <c r="Q141" s="3"/>
    </row>
    <row r="142" spans="2:17" ht="15.75">
      <c r="B142" s="68"/>
      <c r="C142" s="89" t="s">
        <v>91</v>
      </c>
      <c r="D142" s="90"/>
      <c r="E142" s="91"/>
      <c r="F142" s="92"/>
      <c r="G142" s="89" t="s">
        <v>91</v>
      </c>
      <c r="H142" s="93"/>
      <c r="I142" s="93"/>
      <c r="J142" s="93"/>
      <c r="K142" s="93"/>
      <c r="L142" s="93"/>
      <c r="M142" s="93"/>
      <c r="N142" s="93"/>
      <c r="O142" s="93"/>
      <c r="P142" s="80"/>
      <c r="Q142" s="3"/>
    </row>
    <row r="143" spans="2:17" ht="15.75">
      <c r="B143" s="74"/>
      <c r="C143" s="84"/>
      <c r="D143" s="158" t="s">
        <v>131</v>
      </c>
      <c r="E143" s="162" t="s">
        <v>115</v>
      </c>
      <c r="F143" s="85"/>
      <c r="G143" s="86"/>
      <c r="H143" s="158" t="s">
        <v>107</v>
      </c>
      <c r="I143" s="160" t="s">
        <v>116</v>
      </c>
      <c r="J143" s="160" t="s">
        <v>116</v>
      </c>
      <c r="K143" s="160" t="s">
        <v>116</v>
      </c>
      <c r="L143" s="160" t="s">
        <v>116</v>
      </c>
      <c r="M143" s="160" t="s">
        <v>116</v>
      </c>
      <c r="N143" s="160" t="s">
        <v>116</v>
      </c>
      <c r="O143" s="161" t="s">
        <v>116</v>
      </c>
      <c r="P143" s="74"/>
      <c r="Q143" s="3"/>
    </row>
    <row r="144" spans="2:17" ht="15.75">
      <c r="B144" s="74"/>
      <c r="C144" s="94"/>
      <c r="D144" s="158" t="s">
        <v>130</v>
      </c>
      <c r="E144" s="162" t="s">
        <v>117</v>
      </c>
      <c r="F144" s="85"/>
      <c r="G144" s="95"/>
      <c r="H144" s="158" t="s">
        <v>108</v>
      </c>
      <c r="I144" s="160" t="s">
        <v>118</v>
      </c>
      <c r="J144" s="160" t="s">
        <v>118</v>
      </c>
      <c r="K144" s="160" t="s">
        <v>118</v>
      </c>
      <c r="L144" s="160" t="s">
        <v>118</v>
      </c>
      <c r="M144" s="160" t="s">
        <v>118</v>
      </c>
      <c r="N144" s="160" t="s">
        <v>118</v>
      </c>
      <c r="O144" s="161" t="s">
        <v>118</v>
      </c>
      <c r="P144" s="74"/>
      <c r="Q144" s="3"/>
    </row>
    <row r="145" spans="2:17" ht="15.75">
      <c r="B145" s="68"/>
      <c r="C145" s="71"/>
      <c r="D145" s="71"/>
      <c r="E145" s="71"/>
      <c r="F145" s="71"/>
      <c r="G145" s="96" t="s">
        <v>119</v>
      </c>
      <c r="H145" s="79"/>
      <c r="I145" s="79"/>
      <c r="J145" s="79"/>
      <c r="K145" s="71"/>
      <c r="L145" s="71"/>
      <c r="M145" s="71"/>
      <c r="N145" s="97"/>
      <c r="O145" s="69"/>
      <c r="P145" s="80"/>
      <c r="Q145" s="3"/>
    </row>
    <row r="146" spans="2:17" ht="15.75">
      <c r="B146" s="68"/>
      <c r="C146" s="98" t="s">
        <v>92</v>
      </c>
      <c r="D146" s="71"/>
      <c r="E146" s="71"/>
      <c r="F146" s="71"/>
      <c r="G146" s="99" t="s">
        <v>120</v>
      </c>
      <c r="H146" s="99" t="s">
        <v>121</v>
      </c>
      <c r="I146" s="99" t="s">
        <v>122</v>
      </c>
      <c r="J146" s="99" t="s">
        <v>123</v>
      </c>
      <c r="K146" s="99" t="s">
        <v>124</v>
      </c>
      <c r="L146" s="100" t="s">
        <v>5</v>
      </c>
      <c r="M146" s="101"/>
      <c r="N146" s="102" t="s">
        <v>93</v>
      </c>
      <c r="O146" s="103" t="s">
        <v>94</v>
      </c>
      <c r="P146" s="74"/>
      <c r="Q146" s="3"/>
    </row>
    <row r="147" spans="2:17" ht="15.75">
      <c r="B147" s="74"/>
      <c r="C147" s="104" t="s">
        <v>125</v>
      </c>
      <c r="D147" s="105" t="str">
        <f>IF(+D140&gt;"",D140&amp;"-"&amp;H140,"")</f>
        <v>Samu Leskinen-Emil Skåtar</v>
      </c>
      <c r="E147" s="106"/>
      <c r="F147" s="107"/>
      <c r="G147" s="108">
        <v>4</v>
      </c>
      <c r="H147" s="108">
        <v>1</v>
      </c>
      <c r="I147" s="108">
        <v>6</v>
      </c>
      <c r="J147" s="108"/>
      <c r="K147" s="108"/>
      <c r="L147" s="109">
        <f>IF(ISBLANK(G147),"",COUNTIF(G147:K147,"&gt;=0"))</f>
        <v>3</v>
      </c>
      <c r="M147" s="110">
        <f>IF(ISBLANK(G147),"",(IF(LEFT(G147,1)="-",1,0)+IF(LEFT(H147,1)="-",1,0)+IF(LEFT(I147,1)="-",1,0)+IF(LEFT(J147,1)="-",1,0)+IF(LEFT(K147,1)="-",1,0)))</f>
        <v>0</v>
      </c>
      <c r="N147" s="111">
        <f aca="true" t="shared" si="4" ref="N147:O151">IF(L147=3,1,"")</f>
        <v>1</v>
      </c>
      <c r="O147" s="112">
        <f t="shared" si="4"/>
      </c>
      <c r="P147" s="74"/>
      <c r="Q147" s="3"/>
    </row>
    <row r="148" spans="2:17" ht="15.75">
      <c r="B148" s="74"/>
      <c r="C148" s="104" t="s">
        <v>126</v>
      </c>
      <c r="D148" s="106" t="str">
        <f>IF(D141&gt;"",D141&amp;" - "&amp;H141,"")</f>
        <v>Topi Ruotsalainen - Isak Skåtar</v>
      </c>
      <c r="E148" s="105"/>
      <c r="F148" s="107"/>
      <c r="G148" s="113">
        <v>5</v>
      </c>
      <c r="H148" s="108">
        <v>3</v>
      </c>
      <c r="I148" s="108">
        <v>6</v>
      </c>
      <c r="J148" s="108"/>
      <c r="K148" s="108"/>
      <c r="L148" s="109">
        <f>IF(ISBLANK(G148),"",COUNTIF(G148:K148,"&gt;=0"))</f>
        <v>3</v>
      </c>
      <c r="M148" s="110">
        <f>IF(ISBLANK(G148),"",(IF(LEFT(G148,1)="-",1,0)+IF(LEFT(H148,1)="-",1,0)+IF(LEFT(I148,1)="-",1,0)+IF(LEFT(J148,1)="-",1,0)+IF(LEFT(K148,1)="-",1,0)))</f>
        <v>0</v>
      </c>
      <c r="N148" s="111">
        <f t="shared" si="4"/>
        <v>1</v>
      </c>
      <c r="O148" s="112">
        <f t="shared" si="4"/>
      </c>
      <c r="P148" s="74"/>
      <c r="Q148" s="3"/>
    </row>
    <row r="149" spans="2:17" ht="15.75">
      <c r="B149" s="74"/>
      <c r="C149" s="114" t="s">
        <v>127</v>
      </c>
      <c r="D149" s="115" t="str">
        <f>IF(D143&gt;"",D143&amp;" / "&amp;D144,"")</f>
        <v>Samu Leskinen / Topi Ruotsalainen</v>
      </c>
      <c r="E149" s="116" t="str">
        <f>IF(H143&gt;"",H143&amp;" / "&amp;H144,"")</f>
        <v>Emil Skåtar / Isak Skåtar</v>
      </c>
      <c r="F149" s="117"/>
      <c r="G149" s="118">
        <v>6</v>
      </c>
      <c r="H149" s="119">
        <v>6</v>
      </c>
      <c r="I149" s="120">
        <v>4</v>
      </c>
      <c r="J149" s="120"/>
      <c r="K149" s="120"/>
      <c r="L149" s="109">
        <f>IF(ISBLANK(G149),"",COUNTIF(G149:K149,"&gt;=0"))</f>
        <v>3</v>
      </c>
      <c r="M149" s="110">
        <f>IF(ISBLANK(G149),"",(IF(LEFT(G149,1)="-",1,0)+IF(LEFT(H149,1)="-",1,0)+IF(LEFT(I149,1)="-",1,0)+IF(LEFT(J149,1)="-",1,0)+IF(LEFT(K149,1)="-",1,0)))</f>
        <v>0</v>
      </c>
      <c r="N149" s="111">
        <f t="shared" si="4"/>
        <v>1</v>
      </c>
      <c r="O149" s="112">
        <f t="shared" si="4"/>
      </c>
      <c r="P149" s="74"/>
      <c r="Q149" s="3"/>
    </row>
    <row r="150" spans="2:17" ht="15.75">
      <c r="B150" s="74"/>
      <c r="C150" s="104" t="s">
        <v>128</v>
      </c>
      <c r="D150" s="106" t="str">
        <f>IF(+D140&gt;"",D140&amp;" - "&amp;H141,"")</f>
        <v>Samu Leskinen - Isak Skåtar</v>
      </c>
      <c r="E150" s="105"/>
      <c r="F150" s="107"/>
      <c r="G150" s="121"/>
      <c r="H150" s="108"/>
      <c r="I150" s="108"/>
      <c r="J150" s="108"/>
      <c r="K150" s="122"/>
      <c r="L150" s="109">
        <f>IF(ISBLANK(G150),"",COUNTIF(G150:K150,"&gt;=0"))</f>
      </c>
      <c r="M150" s="110">
        <f>IF(ISBLANK(G150),"",(IF(LEFT(G150,1)="-",1,0)+IF(LEFT(H150,1)="-",1,0)+IF(LEFT(I150,1)="-",1,0)+IF(LEFT(J150,1)="-",1,0)+IF(LEFT(K150,1)="-",1,0)))</f>
      </c>
      <c r="N150" s="111">
        <f t="shared" si="4"/>
      </c>
      <c r="O150" s="112">
        <f t="shared" si="4"/>
      </c>
      <c r="P150" s="74"/>
      <c r="Q150" s="3"/>
    </row>
    <row r="151" spans="2:17" ht="16.5" thickBot="1">
      <c r="B151" s="74"/>
      <c r="C151" s="104" t="s">
        <v>129</v>
      </c>
      <c r="D151" s="106" t="str">
        <f>IF(+D141&gt;"",D141&amp;" - "&amp;H140,"")</f>
        <v>Topi Ruotsalainen - Emil Skåtar</v>
      </c>
      <c r="E151" s="105"/>
      <c r="F151" s="107"/>
      <c r="G151" s="122"/>
      <c r="H151" s="108"/>
      <c r="I151" s="122"/>
      <c r="J151" s="108"/>
      <c r="K151" s="108"/>
      <c r="L151" s="109">
        <f>IF(ISBLANK(G151),"",COUNTIF(G151:K151,"&gt;=0"))</f>
      </c>
      <c r="M151" s="123">
        <f>IF(ISBLANK(G151),"",(IF(LEFT(G151,1)="-",1,0)+IF(LEFT(H151,1)="-",1,0)+IF(LEFT(I151,1)="-",1,0)+IF(LEFT(J151,1)="-",1,0)+IF(LEFT(K151,1)="-",1,0)))</f>
      </c>
      <c r="N151" s="111">
        <f t="shared" si="4"/>
      </c>
      <c r="O151" s="112">
        <f t="shared" si="4"/>
      </c>
      <c r="P151" s="74"/>
      <c r="Q151" s="3"/>
    </row>
    <row r="152" spans="2:17" ht="16.5" thickBot="1">
      <c r="B152" s="68"/>
      <c r="C152" s="71"/>
      <c r="D152" s="71"/>
      <c r="E152" s="71"/>
      <c r="F152" s="71"/>
      <c r="G152" s="71"/>
      <c r="H152" s="71"/>
      <c r="I152" s="71"/>
      <c r="J152" s="124" t="s">
        <v>21</v>
      </c>
      <c r="K152" s="125"/>
      <c r="L152" s="126">
        <f>IF(ISBLANK(E147),"",SUM(L147:L151))</f>
      </c>
      <c r="M152" s="127">
        <f>IF(ISBLANK(F147),"",SUM(M147:M151))</f>
      </c>
      <c r="N152" s="128">
        <f>IF(ISBLANK(G147),"",SUM(N147:N151))</f>
        <v>3</v>
      </c>
      <c r="O152" s="129">
        <f>IF(ISBLANK(G147),"",SUM(O147:O151))</f>
        <v>0</v>
      </c>
      <c r="P152" s="74"/>
      <c r="Q152" s="3"/>
    </row>
    <row r="153" spans="2:17" ht="15.75">
      <c r="B153" s="68"/>
      <c r="C153" s="70" t="s">
        <v>95</v>
      </c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80"/>
      <c r="Q153" s="3"/>
    </row>
    <row r="154" spans="2:17" ht="15.75">
      <c r="B154" s="68"/>
      <c r="C154" s="130" t="s">
        <v>96</v>
      </c>
      <c r="D154" s="130"/>
      <c r="E154" s="130" t="s">
        <v>97</v>
      </c>
      <c r="F154" s="131"/>
      <c r="G154" s="130"/>
      <c r="H154" s="130" t="s">
        <v>8</v>
      </c>
      <c r="I154" s="131"/>
      <c r="J154" s="130"/>
      <c r="K154" s="132" t="s">
        <v>98</v>
      </c>
      <c r="L154" s="69"/>
      <c r="M154" s="71"/>
      <c r="N154" s="71"/>
      <c r="O154" s="71"/>
      <c r="P154" s="80"/>
      <c r="Q154" s="3"/>
    </row>
    <row r="155" spans="2:17" ht="18.75" thickBot="1">
      <c r="B155" s="68"/>
      <c r="C155" s="71"/>
      <c r="D155" s="71"/>
      <c r="E155" s="71"/>
      <c r="F155" s="71"/>
      <c r="G155" s="71"/>
      <c r="H155" s="71"/>
      <c r="I155" s="71"/>
      <c r="J155" s="71"/>
      <c r="K155" s="155" t="str">
        <f>IF(N152=3,D139,IF(O152=3,H139,""))</f>
        <v>KuPTS 1</v>
      </c>
      <c r="L155" s="156"/>
      <c r="M155" s="156"/>
      <c r="N155" s="156"/>
      <c r="O155" s="157"/>
      <c r="P155" s="74"/>
      <c r="Q155" s="3"/>
    </row>
    <row r="156" spans="2:17" ht="18">
      <c r="B156" s="133"/>
      <c r="C156" s="134"/>
      <c r="D156" s="134"/>
      <c r="E156" s="134"/>
      <c r="F156" s="134"/>
      <c r="G156" s="134"/>
      <c r="H156" s="134"/>
      <c r="I156" s="134"/>
      <c r="J156" s="134"/>
      <c r="K156" s="135"/>
      <c r="L156" s="135"/>
      <c r="M156" s="135"/>
      <c r="N156" s="135"/>
      <c r="O156" s="135"/>
      <c r="P156" s="136"/>
      <c r="Q156" s="3"/>
    </row>
    <row r="157" spans="2:17" ht="16.5" thickBot="1"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3"/>
    </row>
    <row r="158" spans="2:17" ht="18">
      <c r="B158" s="58"/>
      <c r="C158" s="58"/>
      <c r="D158" s="58"/>
      <c r="E158" s="58"/>
      <c r="F158" s="58"/>
      <c r="G158" s="58"/>
      <c r="H158" s="58"/>
      <c r="I158" s="58"/>
      <c r="J158" s="59"/>
      <c r="K158" s="59"/>
      <c r="L158" s="59"/>
      <c r="M158" s="59"/>
      <c r="N158" s="59"/>
      <c r="O158" s="60"/>
      <c r="P158" s="3"/>
      <c r="Q158" s="3"/>
    </row>
    <row r="159" spans="2:17" ht="15">
      <c r="B159" s="61" t="s">
        <v>99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ht="1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3" spans="2:17" ht="15.75"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3"/>
    </row>
    <row r="164" spans="2:17" ht="15.75">
      <c r="B164" s="63"/>
      <c r="C164" s="64"/>
      <c r="D164" s="65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7"/>
      <c r="Q164" s="3"/>
    </row>
    <row r="165" spans="2:17" ht="15.75">
      <c r="B165" s="68"/>
      <c r="C165" s="69"/>
      <c r="D165" s="70" t="s">
        <v>109</v>
      </c>
      <c r="E165" s="71"/>
      <c r="F165" s="71"/>
      <c r="G165" s="69"/>
      <c r="H165" s="72" t="s">
        <v>84</v>
      </c>
      <c r="I165" s="73"/>
      <c r="J165" s="171" t="s">
        <v>186</v>
      </c>
      <c r="K165" s="160"/>
      <c r="L165" s="160"/>
      <c r="M165" s="160"/>
      <c r="N165" s="160"/>
      <c r="O165" s="161"/>
      <c r="P165" s="74"/>
      <c r="Q165" s="3"/>
    </row>
    <row r="166" spans="2:17" ht="20.25">
      <c r="B166" s="68"/>
      <c r="C166" s="75"/>
      <c r="D166" s="76" t="s">
        <v>110</v>
      </c>
      <c r="E166" s="71"/>
      <c r="F166" s="71"/>
      <c r="G166" s="69"/>
      <c r="H166" s="72" t="s">
        <v>85</v>
      </c>
      <c r="I166" s="73"/>
      <c r="J166" s="171"/>
      <c r="K166" s="160"/>
      <c r="L166" s="160"/>
      <c r="M166" s="160"/>
      <c r="N166" s="160"/>
      <c r="O166" s="161"/>
      <c r="P166" s="74"/>
      <c r="Q166" s="3"/>
    </row>
    <row r="167" spans="2:17" ht="15.75">
      <c r="B167" s="68"/>
      <c r="C167" s="71"/>
      <c r="D167" s="71" t="s">
        <v>111</v>
      </c>
      <c r="E167" s="71"/>
      <c r="F167" s="71"/>
      <c r="G167" s="71"/>
      <c r="H167" s="72" t="s">
        <v>86</v>
      </c>
      <c r="I167" s="77"/>
      <c r="J167" s="171" t="s">
        <v>27</v>
      </c>
      <c r="K167" s="171"/>
      <c r="L167" s="171"/>
      <c r="M167" s="171"/>
      <c r="N167" s="171"/>
      <c r="O167" s="166"/>
      <c r="P167" s="74"/>
      <c r="Q167" s="3"/>
    </row>
    <row r="168" spans="2:17" ht="15.75">
      <c r="B168" s="68"/>
      <c r="C168" s="71"/>
      <c r="D168" s="71"/>
      <c r="E168" s="71"/>
      <c r="F168" s="71"/>
      <c r="G168" s="71"/>
      <c r="H168" s="72" t="s">
        <v>112</v>
      </c>
      <c r="I168" s="73"/>
      <c r="J168" s="163"/>
      <c r="K168" s="164"/>
      <c r="L168" s="164"/>
      <c r="M168" s="78" t="s">
        <v>113</v>
      </c>
      <c r="N168" s="165"/>
      <c r="O168" s="166"/>
      <c r="P168" s="74"/>
      <c r="Q168" s="3"/>
    </row>
    <row r="169" spans="2:17" ht="15.75">
      <c r="B169" s="68"/>
      <c r="C169" s="69"/>
      <c r="D169" s="79" t="s">
        <v>87</v>
      </c>
      <c r="E169" s="71"/>
      <c r="F169" s="71"/>
      <c r="G169" s="71"/>
      <c r="H169" s="79" t="s">
        <v>87</v>
      </c>
      <c r="I169" s="71"/>
      <c r="J169" s="71"/>
      <c r="K169" s="71"/>
      <c r="L169" s="71"/>
      <c r="M169" s="71"/>
      <c r="N169" s="71"/>
      <c r="O169" s="71"/>
      <c r="P169" s="80"/>
      <c r="Q169" s="3"/>
    </row>
    <row r="170" spans="2:17" ht="15.75">
      <c r="B170" s="74"/>
      <c r="C170" s="81" t="s">
        <v>114</v>
      </c>
      <c r="D170" s="167" t="s">
        <v>24</v>
      </c>
      <c r="E170" s="168"/>
      <c r="F170" s="82"/>
      <c r="G170" s="83" t="s">
        <v>114</v>
      </c>
      <c r="H170" s="167" t="s">
        <v>132</v>
      </c>
      <c r="I170" s="169"/>
      <c r="J170" s="169"/>
      <c r="K170" s="169"/>
      <c r="L170" s="169"/>
      <c r="M170" s="169"/>
      <c r="N170" s="169"/>
      <c r="O170" s="170"/>
      <c r="P170" s="74"/>
      <c r="Q170" s="3"/>
    </row>
    <row r="171" spans="2:17" ht="15.75">
      <c r="B171" s="74"/>
      <c r="C171" s="84" t="s">
        <v>88</v>
      </c>
      <c r="D171" s="158" t="s">
        <v>105</v>
      </c>
      <c r="E171" s="159" t="s">
        <v>115</v>
      </c>
      <c r="F171" s="85"/>
      <c r="G171" s="86" t="s">
        <v>89</v>
      </c>
      <c r="H171" s="158" t="s">
        <v>134</v>
      </c>
      <c r="I171" s="160" t="s">
        <v>116</v>
      </c>
      <c r="J171" s="160" t="s">
        <v>116</v>
      </c>
      <c r="K171" s="160" t="s">
        <v>116</v>
      </c>
      <c r="L171" s="160" t="s">
        <v>116</v>
      </c>
      <c r="M171" s="160" t="s">
        <v>116</v>
      </c>
      <c r="N171" s="160" t="s">
        <v>116</v>
      </c>
      <c r="O171" s="161" t="s">
        <v>116</v>
      </c>
      <c r="P171" s="74"/>
      <c r="Q171" s="3"/>
    </row>
    <row r="172" spans="2:17" ht="15.75">
      <c r="B172" s="74"/>
      <c r="C172" s="87" t="s">
        <v>51</v>
      </c>
      <c r="D172" s="158" t="s">
        <v>106</v>
      </c>
      <c r="E172" s="159" t="s">
        <v>117</v>
      </c>
      <c r="F172" s="85"/>
      <c r="G172" s="88" t="s">
        <v>90</v>
      </c>
      <c r="H172" s="158" t="s">
        <v>133</v>
      </c>
      <c r="I172" s="160" t="s">
        <v>118</v>
      </c>
      <c r="J172" s="160" t="s">
        <v>118</v>
      </c>
      <c r="K172" s="160" t="s">
        <v>118</v>
      </c>
      <c r="L172" s="160" t="s">
        <v>118</v>
      </c>
      <c r="M172" s="160" t="s">
        <v>118</v>
      </c>
      <c r="N172" s="160" t="s">
        <v>118</v>
      </c>
      <c r="O172" s="161" t="s">
        <v>118</v>
      </c>
      <c r="P172" s="74"/>
      <c r="Q172" s="3"/>
    </row>
    <row r="173" spans="2:17" ht="15.75">
      <c r="B173" s="68"/>
      <c r="C173" s="89" t="s">
        <v>91</v>
      </c>
      <c r="D173" s="90"/>
      <c r="E173" s="91"/>
      <c r="F173" s="92"/>
      <c r="G173" s="89" t="s">
        <v>91</v>
      </c>
      <c r="H173" s="93"/>
      <c r="I173" s="93"/>
      <c r="J173" s="93"/>
      <c r="K173" s="93"/>
      <c r="L173" s="93"/>
      <c r="M173" s="93"/>
      <c r="N173" s="93"/>
      <c r="O173" s="93"/>
      <c r="P173" s="80"/>
      <c r="Q173" s="3"/>
    </row>
    <row r="174" spans="2:17" ht="15.75">
      <c r="B174" s="74"/>
      <c r="C174" s="84"/>
      <c r="D174" s="158" t="s">
        <v>105</v>
      </c>
      <c r="E174" s="162" t="s">
        <v>115</v>
      </c>
      <c r="F174" s="85"/>
      <c r="G174" s="86"/>
      <c r="H174" s="158" t="s">
        <v>134</v>
      </c>
      <c r="I174" s="160" t="s">
        <v>116</v>
      </c>
      <c r="J174" s="160" t="s">
        <v>116</v>
      </c>
      <c r="K174" s="160" t="s">
        <v>116</v>
      </c>
      <c r="L174" s="160" t="s">
        <v>116</v>
      </c>
      <c r="M174" s="160" t="s">
        <v>116</v>
      </c>
      <c r="N174" s="160" t="s">
        <v>116</v>
      </c>
      <c r="O174" s="161" t="s">
        <v>116</v>
      </c>
      <c r="P174" s="74"/>
      <c r="Q174" s="3"/>
    </row>
    <row r="175" spans="2:17" ht="15.75">
      <c r="B175" s="74"/>
      <c r="C175" s="94"/>
      <c r="D175" s="158" t="s">
        <v>106</v>
      </c>
      <c r="E175" s="162" t="s">
        <v>117</v>
      </c>
      <c r="F175" s="85"/>
      <c r="G175" s="95"/>
      <c r="H175" s="158" t="s">
        <v>133</v>
      </c>
      <c r="I175" s="160" t="s">
        <v>118</v>
      </c>
      <c r="J175" s="160" t="s">
        <v>118</v>
      </c>
      <c r="K175" s="160" t="s">
        <v>118</v>
      </c>
      <c r="L175" s="160" t="s">
        <v>118</v>
      </c>
      <c r="M175" s="160" t="s">
        <v>118</v>
      </c>
      <c r="N175" s="160" t="s">
        <v>118</v>
      </c>
      <c r="O175" s="161" t="s">
        <v>118</v>
      </c>
      <c r="P175" s="74"/>
      <c r="Q175" s="3"/>
    </row>
    <row r="176" spans="2:17" ht="15.75">
      <c r="B176" s="68"/>
      <c r="C176" s="71"/>
      <c r="D176" s="71"/>
      <c r="E176" s="71"/>
      <c r="F176" s="71"/>
      <c r="G176" s="96" t="s">
        <v>119</v>
      </c>
      <c r="H176" s="79"/>
      <c r="I176" s="79"/>
      <c r="J176" s="79"/>
      <c r="K176" s="71"/>
      <c r="L176" s="71"/>
      <c r="M176" s="71"/>
      <c r="N176" s="97"/>
      <c r="O176" s="69"/>
      <c r="P176" s="80"/>
      <c r="Q176" s="3"/>
    </row>
    <row r="177" spans="2:17" ht="15.75">
      <c r="B177" s="68"/>
      <c r="C177" s="98" t="s">
        <v>92</v>
      </c>
      <c r="D177" s="71"/>
      <c r="E177" s="71"/>
      <c r="F177" s="71"/>
      <c r="G177" s="99" t="s">
        <v>120</v>
      </c>
      <c r="H177" s="99" t="s">
        <v>121</v>
      </c>
      <c r="I177" s="99" t="s">
        <v>122</v>
      </c>
      <c r="J177" s="99" t="s">
        <v>123</v>
      </c>
      <c r="K177" s="99" t="s">
        <v>124</v>
      </c>
      <c r="L177" s="100" t="s">
        <v>5</v>
      </c>
      <c r="M177" s="101"/>
      <c r="N177" s="102" t="s">
        <v>93</v>
      </c>
      <c r="O177" s="103" t="s">
        <v>94</v>
      </c>
      <c r="P177" s="74"/>
      <c r="Q177" s="3"/>
    </row>
    <row r="178" spans="2:17" ht="15.75">
      <c r="B178" s="74"/>
      <c r="C178" s="104" t="s">
        <v>125</v>
      </c>
      <c r="D178" s="105" t="str">
        <f>IF(+D171&gt;"",D171&amp;"-"&amp;H171,"")</f>
        <v>Valtteri Immonen-Johan Nyberg</v>
      </c>
      <c r="E178" s="106"/>
      <c r="F178" s="107"/>
      <c r="G178" s="108">
        <v>-2</v>
      </c>
      <c r="H178" s="108">
        <v>-4</v>
      </c>
      <c r="I178" s="108">
        <v>-7</v>
      </c>
      <c r="J178" s="108"/>
      <c r="K178" s="108"/>
      <c r="L178" s="109">
        <f>IF(ISBLANK(G178),"",COUNTIF(G178:K178,"&gt;=0"))</f>
        <v>0</v>
      </c>
      <c r="M178" s="110">
        <f>IF(ISBLANK(G178),"",(IF(LEFT(G178,1)="-",1,0)+IF(LEFT(H178,1)="-",1,0)+IF(LEFT(I178,1)="-",1,0)+IF(LEFT(J178,1)="-",1,0)+IF(LEFT(K178,1)="-",1,0)))</f>
        <v>3</v>
      </c>
      <c r="N178" s="111">
        <f aca="true" t="shared" si="5" ref="N178:O182">IF(L178=3,1,"")</f>
      </c>
      <c r="O178" s="112">
        <f t="shared" si="5"/>
        <v>1</v>
      </c>
      <c r="P178" s="74"/>
      <c r="Q178" s="3"/>
    </row>
    <row r="179" spans="2:17" ht="15.75">
      <c r="B179" s="74"/>
      <c r="C179" s="104" t="s">
        <v>126</v>
      </c>
      <c r="D179" s="106" t="str">
        <f>IF(D172&gt;"",D172&amp;" - "&amp;H172,"")</f>
        <v>Emil Salakari - Jan Nyberg</v>
      </c>
      <c r="E179" s="105"/>
      <c r="F179" s="107"/>
      <c r="G179" s="113">
        <v>-2</v>
      </c>
      <c r="H179" s="108">
        <v>-1</v>
      </c>
      <c r="I179" s="108">
        <v>-3</v>
      </c>
      <c r="J179" s="108"/>
      <c r="K179" s="108"/>
      <c r="L179" s="109">
        <f>IF(ISBLANK(G179),"",COUNTIF(G179:K179,"&gt;=0"))</f>
        <v>0</v>
      </c>
      <c r="M179" s="110">
        <f>IF(ISBLANK(G179),"",(IF(LEFT(G179,1)="-",1,0)+IF(LEFT(H179,1)="-",1,0)+IF(LEFT(I179,1)="-",1,0)+IF(LEFT(J179,1)="-",1,0)+IF(LEFT(K179,1)="-",1,0)))</f>
        <v>3</v>
      </c>
      <c r="N179" s="111">
        <f t="shared" si="5"/>
      </c>
      <c r="O179" s="112">
        <f t="shared" si="5"/>
        <v>1</v>
      </c>
      <c r="P179" s="74"/>
      <c r="Q179" s="3"/>
    </row>
    <row r="180" spans="2:17" ht="15.75">
      <c r="B180" s="74"/>
      <c r="C180" s="114" t="s">
        <v>127</v>
      </c>
      <c r="D180" s="115" t="str">
        <f>IF(D174&gt;"",D174&amp;" / "&amp;D175,"")</f>
        <v>Valtteri Immonen / Emil Salakari</v>
      </c>
      <c r="E180" s="116" t="str">
        <f>IF(H174&gt;"",H174&amp;" / "&amp;H175,"")</f>
        <v>Johan Nyberg / Jan Nyberg</v>
      </c>
      <c r="F180" s="117"/>
      <c r="G180" s="118">
        <v>-7</v>
      </c>
      <c r="H180" s="119">
        <v>-4</v>
      </c>
      <c r="I180" s="120">
        <v>-8</v>
      </c>
      <c r="J180" s="120"/>
      <c r="K180" s="120"/>
      <c r="L180" s="109">
        <f>IF(ISBLANK(G180),"",COUNTIF(G180:K180,"&gt;=0"))</f>
        <v>0</v>
      </c>
      <c r="M180" s="110">
        <f>IF(ISBLANK(G180),"",(IF(LEFT(G180,1)="-",1,0)+IF(LEFT(H180,1)="-",1,0)+IF(LEFT(I180,1)="-",1,0)+IF(LEFT(J180,1)="-",1,0)+IF(LEFT(K180,1)="-",1,0)))</f>
        <v>3</v>
      </c>
      <c r="N180" s="111">
        <f t="shared" si="5"/>
      </c>
      <c r="O180" s="112">
        <f t="shared" si="5"/>
        <v>1</v>
      </c>
      <c r="P180" s="74"/>
      <c r="Q180" s="3"/>
    </row>
    <row r="181" spans="2:17" ht="15.75">
      <c r="B181" s="74"/>
      <c r="C181" s="104" t="s">
        <v>128</v>
      </c>
      <c r="D181" s="106" t="str">
        <f>IF(+D171&gt;"",D171&amp;" - "&amp;H172,"")</f>
        <v>Valtteri Immonen - Jan Nyberg</v>
      </c>
      <c r="E181" s="105"/>
      <c r="F181" s="107"/>
      <c r="G181" s="121"/>
      <c r="H181" s="108"/>
      <c r="I181" s="108"/>
      <c r="J181" s="108"/>
      <c r="K181" s="122"/>
      <c r="L181" s="109">
        <f>IF(ISBLANK(G181),"",COUNTIF(G181:K181,"&gt;=0"))</f>
      </c>
      <c r="M181" s="110">
        <f>IF(ISBLANK(G181),"",(IF(LEFT(G181,1)="-",1,0)+IF(LEFT(H181,1)="-",1,0)+IF(LEFT(I181,1)="-",1,0)+IF(LEFT(J181,1)="-",1,0)+IF(LEFT(K181,1)="-",1,0)))</f>
      </c>
      <c r="N181" s="111">
        <f t="shared" si="5"/>
      </c>
      <c r="O181" s="112">
        <f t="shared" si="5"/>
      </c>
      <c r="P181" s="74"/>
      <c r="Q181" s="3"/>
    </row>
    <row r="182" spans="2:17" ht="16.5" thickBot="1">
      <c r="B182" s="74"/>
      <c r="C182" s="104" t="s">
        <v>129</v>
      </c>
      <c r="D182" s="106" t="str">
        <f>IF(+D172&gt;"",D172&amp;" - "&amp;H171,"")</f>
        <v>Emil Salakari - Johan Nyberg</v>
      </c>
      <c r="E182" s="105"/>
      <c r="F182" s="107"/>
      <c r="G182" s="122"/>
      <c r="H182" s="108"/>
      <c r="I182" s="122"/>
      <c r="J182" s="108"/>
      <c r="K182" s="108"/>
      <c r="L182" s="109">
        <f>IF(ISBLANK(G182),"",COUNTIF(G182:K182,"&gt;=0"))</f>
      </c>
      <c r="M182" s="123">
        <f>IF(ISBLANK(G182),"",(IF(LEFT(G182,1)="-",1,0)+IF(LEFT(H182,1)="-",1,0)+IF(LEFT(I182,1)="-",1,0)+IF(LEFT(J182,1)="-",1,0)+IF(LEFT(K182,1)="-",1,0)))</f>
      </c>
      <c r="N182" s="111">
        <f t="shared" si="5"/>
      </c>
      <c r="O182" s="112">
        <f t="shared" si="5"/>
      </c>
      <c r="P182" s="74"/>
      <c r="Q182" s="3"/>
    </row>
    <row r="183" spans="2:17" ht="16.5" thickBot="1">
      <c r="B183" s="68"/>
      <c r="C183" s="71"/>
      <c r="D183" s="71"/>
      <c r="E183" s="71"/>
      <c r="F183" s="71"/>
      <c r="G183" s="71"/>
      <c r="H183" s="71"/>
      <c r="I183" s="71"/>
      <c r="J183" s="124" t="s">
        <v>21</v>
      </c>
      <c r="K183" s="125"/>
      <c r="L183" s="126">
        <f>IF(ISBLANK(E178),"",SUM(L178:L182))</f>
      </c>
      <c r="M183" s="127">
        <f>IF(ISBLANK(F178),"",SUM(M178:M182))</f>
      </c>
      <c r="N183" s="128">
        <f>IF(ISBLANK(G178),"",SUM(N178:N182))</f>
        <v>0</v>
      </c>
      <c r="O183" s="129">
        <f>IF(ISBLANK(G178),"",SUM(O178:O182))</f>
        <v>3</v>
      </c>
      <c r="P183" s="74"/>
      <c r="Q183" s="3"/>
    </row>
    <row r="184" spans="2:17" ht="15.75">
      <c r="B184" s="68"/>
      <c r="C184" s="70" t="s">
        <v>95</v>
      </c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80"/>
      <c r="Q184" s="3"/>
    </row>
    <row r="185" spans="2:17" ht="15.75">
      <c r="B185" s="68"/>
      <c r="C185" s="130" t="s">
        <v>96</v>
      </c>
      <c r="D185" s="130"/>
      <c r="E185" s="130" t="s">
        <v>97</v>
      </c>
      <c r="F185" s="131"/>
      <c r="G185" s="130"/>
      <c r="H185" s="130" t="s">
        <v>8</v>
      </c>
      <c r="I185" s="131"/>
      <c r="J185" s="130"/>
      <c r="K185" s="132" t="s">
        <v>98</v>
      </c>
      <c r="L185" s="69"/>
      <c r="M185" s="71"/>
      <c r="N185" s="71"/>
      <c r="O185" s="71"/>
      <c r="P185" s="80"/>
      <c r="Q185" s="3"/>
    </row>
    <row r="186" spans="2:17" ht="18.75" thickBot="1">
      <c r="B186" s="68"/>
      <c r="C186" s="71"/>
      <c r="D186" s="71"/>
      <c r="E186" s="71"/>
      <c r="F186" s="71"/>
      <c r="G186" s="71"/>
      <c r="H186" s="71"/>
      <c r="I186" s="71"/>
      <c r="J186" s="71"/>
      <c r="K186" s="155" t="str">
        <f>IF(N183=3,D170,IF(O183=3,H170,""))</f>
        <v>PT-Espoo 1</v>
      </c>
      <c r="L186" s="156"/>
      <c r="M186" s="156"/>
      <c r="N186" s="156"/>
      <c r="O186" s="157"/>
      <c r="P186" s="74"/>
      <c r="Q186" s="3"/>
    </row>
    <row r="187" spans="2:17" ht="18">
      <c r="B187" s="133"/>
      <c r="C187" s="134"/>
      <c r="D187" s="134"/>
      <c r="E187" s="134"/>
      <c r="F187" s="134"/>
      <c r="G187" s="134"/>
      <c r="H187" s="134"/>
      <c r="I187" s="134"/>
      <c r="J187" s="134"/>
      <c r="K187" s="135"/>
      <c r="L187" s="135"/>
      <c r="M187" s="135"/>
      <c r="N187" s="135"/>
      <c r="O187" s="135"/>
      <c r="P187" s="136"/>
      <c r="Q187" s="3"/>
    </row>
    <row r="188" spans="2:17" ht="16.5" thickBot="1"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3"/>
    </row>
    <row r="189" spans="2:17" ht="18">
      <c r="B189" s="58"/>
      <c r="C189" s="58"/>
      <c r="D189" s="58"/>
      <c r="E189" s="58"/>
      <c r="F189" s="58"/>
      <c r="G189" s="58"/>
      <c r="H189" s="58"/>
      <c r="I189" s="58"/>
      <c r="J189" s="59"/>
      <c r="K189" s="59"/>
      <c r="L189" s="59"/>
      <c r="M189" s="59"/>
      <c r="N189" s="59"/>
      <c r="O189" s="60"/>
      <c r="P189" s="3"/>
      <c r="Q189" s="3"/>
    </row>
    <row r="190" spans="2:17" ht="15">
      <c r="B190" s="61" t="s">
        <v>99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 ht="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5" spans="2:17" ht="15.75"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3"/>
    </row>
    <row r="196" spans="2:17" ht="15.75">
      <c r="B196" s="63"/>
      <c r="C196" s="64"/>
      <c r="D196" s="65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7"/>
      <c r="Q196" s="3"/>
    </row>
    <row r="197" spans="2:17" ht="15.75">
      <c r="B197" s="68"/>
      <c r="C197" s="69"/>
      <c r="D197" s="70" t="s">
        <v>109</v>
      </c>
      <c r="E197" s="71"/>
      <c r="F197" s="71"/>
      <c r="G197" s="69"/>
      <c r="H197" s="72" t="s">
        <v>84</v>
      </c>
      <c r="I197" s="73"/>
      <c r="J197" s="171" t="s">
        <v>186</v>
      </c>
      <c r="K197" s="160"/>
      <c r="L197" s="160"/>
      <c r="M197" s="160"/>
      <c r="N197" s="160"/>
      <c r="O197" s="161"/>
      <c r="P197" s="74"/>
      <c r="Q197" s="3"/>
    </row>
    <row r="198" spans="2:17" ht="20.25">
      <c r="B198" s="68"/>
      <c r="C198" s="75"/>
      <c r="D198" s="76" t="s">
        <v>110</v>
      </c>
      <c r="E198" s="71"/>
      <c r="F198" s="71"/>
      <c r="G198" s="69"/>
      <c r="H198" s="72" t="s">
        <v>85</v>
      </c>
      <c r="I198" s="73"/>
      <c r="J198" s="171"/>
      <c r="K198" s="160"/>
      <c r="L198" s="160"/>
      <c r="M198" s="160"/>
      <c r="N198" s="160"/>
      <c r="O198" s="161"/>
      <c r="P198" s="74"/>
      <c r="Q198" s="3"/>
    </row>
    <row r="199" spans="2:17" ht="15.75">
      <c r="B199" s="68"/>
      <c r="C199" s="71"/>
      <c r="D199" s="71" t="s">
        <v>111</v>
      </c>
      <c r="E199" s="71"/>
      <c r="F199" s="71"/>
      <c r="G199" s="71"/>
      <c r="H199" s="72" t="s">
        <v>86</v>
      </c>
      <c r="I199" s="77"/>
      <c r="J199" s="171" t="s">
        <v>29</v>
      </c>
      <c r="K199" s="171"/>
      <c r="L199" s="171"/>
      <c r="M199" s="171"/>
      <c r="N199" s="171"/>
      <c r="O199" s="166"/>
      <c r="P199" s="74"/>
      <c r="Q199" s="3"/>
    </row>
    <row r="200" spans="2:17" ht="15.75">
      <c r="B200" s="68"/>
      <c r="C200" s="71"/>
      <c r="D200" s="71"/>
      <c r="E200" s="71"/>
      <c r="F200" s="71"/>
      <c r="G200" s="71"/>
      <c r="H200" s="72" t="s">
        <v>112</v>
      </c>
      <c r="I200" s="73"/>
      <c r="J200" s="163"/>
      <c r="K200" s="164"/>
      <c r="L200" s="164"/>
      <c r="M200" s="78" t="s">
        <v>113</v>
      </c>
      <c r="N200" s="165"/>
      <c r="O200" s="166"/>
      <c r="P200" s="74"/>
      <c r="Q200" s="3"/>
    </row>
    <row r="201" spans="2:17" ht="15.75">
      <c r="B201" s="68"/>
      <c r="C201" s="69"/>
      <c r="D201" s="79" t="s">
        <v>87</v>
      </c>
      <c r="E201" s="71"/>
      <c r="F201" s="71"/>
      <c r="G201" s="71"/>
      <c r="H201" s="79" t="s">
        <v>87</v>
      </c>
      <c r="I201" s="71"/>
      <c r="J201" s="71"/>
      <c r="K201" s="71"/>
      <c r="L201" s="71"/>
      <c r="M201" s="71"/>
      <c r="N201" s="71"/>
      <c r="O201" s="71"/>
      <c r="P201" s="80"/>
      <c r="Q201" s="3"/>
    </row>
    <row r="202" spans="2:17" ht="15.75">
      <c r="B202" s="74"/>
      <c r="C202" s="81" t="s">
        <v>114</v>
      </c>
      <c r="D202" s="167" t="s">
        <v>33</v>
      </c>
      <c r="E202" s="168"/>
      <c r="F202" s="82"/>
      <c r="G202" s="83" t="s">
        <v>114</v>
      </c>
      <c r="H202" s="167" t="s">
        <v>35</v>
      </c>
      <c r="I202" s="169"/>
      <c r="J202" s="169"/>
      <c r="K202" s="169"/>
      <c r="L202" s="169"/>
      <c r="M202" s="169"/>
      <c r="N202" s="169"/>
      <c r="O202" s="170"/>
      <c r="P202" s="74"/>
      <c r="Q202" s="3"/>
    </row>
    <row r="203" spans="2:17" ht="15.75">
      <c r="B203" s="74"/>
      <c r="C203" s="84" t="s">
        <v>88</v>
      </c>
      <c r="D203" s="158" t="s">
        <v>135</v>
      </c>
      <c r="E203" s="159" t="s">
        <v>115</v>
      </c>
      <c r="F203" s="85"/>
      <c r="G203" s="86" t="s">
        <v>89</v>
      </c>
      <c r="H203" s="158" t="s">
        <v>137</v>
      </c>
      <c r="I203" s="160" t="s">
        <v>116</v>
      </c>
      <c r="J203" s="160" t="s">
        <v>116</v>
      </c>
      <c r="K203" s="160" t="s">
        <v>116</v>
      </c>
      <c r="L203" s="160" t="s">
        <v>116</v>
      </c>
      <c r="M203" s="160" t="s">
        <v>116</v>
      </c>
      <c r="N203" s="160" t="s">
        <v>116</v>
      </c>
      <c r="O203" s="161" t="s">
        <v>116</v>
      </c>
      <c r="P203" s="74"/>
      <c r="Q203" s="3"/>
    </row>
    <row r="204" spans="2:17" ht="15.75">
      <c r="B204" s="74"/>
      <c r="C204" s="87" t="s">
        <v>51</v>
      </c>
      <c r="D204" s="158" t="s">
        <v>136</v>
      </c>
      <c r="E204" s="159" t="s">
        <v>117</v>
      </c>
      <c r="F204" s="85"/>
      <c r="G204" s="88" t="s">
        <v>90</v>
      </c>
      <c r="H204" s="158" t="s">
        <v>138</v>
      </c>
      <c r="I204" s="160" t="s">
        <v>118</v>
      </c>
      <c r="J204" s="160" t="s">
        <v>118</v>
      </c>
      <c r="K204" s="160" t="s">
        <v>118</v>
      </c>
      <c r="L204" s="160" t="s">
        <v>118</v>
      </c>
      <c r="M204" s="160" t="s">
        <v>118</v>
      </c>
      <c r="N204" s="160" t="s">
        <v>118</v>
      </c>
      <c r="O204" s="161" t="s">
        <v>118</v>
      </c>
      <c r="P204" s="74"/>
      <c r="Q204" s="3"/>
    </row>
    <row r="205" spans="2:17" ht="15.75">
      <c r="B205" s="68"/>
      <c r="C205" s="89" t="s">
        <v>91</v>
      </c>
      <c r="D205" s="90"/>
      <c r="E205" s="91"/>
      <c r="F205" s="92"/>
      <c r="G205" s="89" t="s">
        <v>91</v>
      </c>
      <c r="H205" s="93"/>
      <c r="I205" s="93"/>
      <c r="J205" s="93"/>
      <c r="K205" s="93"/>
      <c r="L205" s="93"/>
      <c r="M205" s="93"/>
      <c r="N205" s="93"/>
      <c r="O205" s="93"/>
      <c r="P205" s="80"/>
      <c r="Q205" s="3"/>
    </row>
    <row r="206" spans="2:17" ht="15.75">
      <c r="B206" s="74"/>
      <c r="C206" s="84"/>
      <c r="D206" s="158" t="s">
        <v>135</v>
      </c>
      <c r="E206" s="162" t="s">
        <v>115</v>
      </c>
      <c r="F206" s="85"/>
      <c r="G206" s="86"/>
      <c r="H206" s="158" t="s">
        <v>137</v>
      </c>
      <c r="I206" s="160" t="s">
        <v>116</v>
      </c>
      <c r="J206" s="160" t="s">
        <v>116</v>
      </c>
      <c r="K206" s="160" t="s">
        <v>116</v>
      </c>
      <c r="L206" s="160" t="s">
        <v>116</v>
      </c>
      <c r="M206" s="160" t="s">
        <v>116</v>
      </c>
      <c r="N206" s="160" t="s">
        <v>116</v>
      </c>
      <c r="O206" s="161" t="s">
        <v>116</v>
      </c>
      <c r="P206" s="74"/>
      <c r="Q206" s="3"/>
    </row>
    <row r="207" spans="2:17" ht="15.75">
      <c r="B207" s="74"/>
      <c r="C207" s="94"/>
      <c r="D207" s="158" t="s">
        <v>136</v>
      </c>
      <c r="E207" s="162" t="s">
        <v>117</v>
      </c>
      <c r="F207" s="85"/>
      <c r="G207" s="95"/>
      <c r="H207" s="158" t="s">
        <v>138</v>
      </c>
      <c r="I207" s="160" t="s">
        <v>118</v>
      </c>
      <c r="J207" s="160" t="s">
        <v>118</v>
      </c>
      <c r="K207" s="160" t="s">
        <v>118</v>
      </c>
      <c r="L207" s="160" t="s">
        <v>118</v>
      </c>
      <c r="M207" s="160" t="s">
        <v>118</v>
      </c>
      <c r="N207" s="160" t="s">
        <v>118</v>
      </c>
      <c r="O207" s="161" t="s">
        <v>118</v>
      </c>
      <c r="P207" s="74"/>
      <c r="Q207" s="3"/>
    </row>
    <row r="208" spans="2:17" ht="15.75">
      <c r="B208" s="68"/>
      <c r="C208" s="71"/>
      <c r="D208" s="71"/>
      <c r="E208" s="71"/>
      <c r="F208" s="71"/>
      <c r="G208" s="96" t="s">
        <v>119</v>
      </c>
      <c r="H208" s="79"/>
      <c r="I208" s="79"/>
      <c r="J208" s="79"/>
      <c r="K208" s="71"/>
      <c r="L208" s="71"/>
      <c r="M208" s="71"/>
      <c r="N208" s="97"/>
      <c r="O208" s="69"/>
      <c r="P208" s="80"/>
      <c r="Q208" s="3"/>
    </row>
    <row r="209" spans="2:17" ht="15.75">
      <c r="B209" s="68"/>
      <c r="C209" s="98" t="s">
        <v>92</v>
      </c>
      <c r="D209" s="71"/>
      <c r="E209" s="71"/>
      <c r="F209" s="71"/>
      <c r="G209" s="99" t="s">
        <v>120</v>
      </c>
      <c r="H209" s="99" t="s">
        <v>121</v>
      </c>
      <c r="I209" s="99" t="s">
        <v>122</v>
      </c>
      <c r="J209" s="99" t="s">
        <v>123</v>
      </c>
      <c r="K209" s="99" t="s">
        <v>124</v>
      </c>
      <c r="L209" s="100" t="s">
        <v>5</v>
      </c>
      <c r="M209" s="101"/>
      <c r="N209" s="102" t="s">
        <v>93</v>
      </c>
      <c r="O209" s="103" t="s">
        <v>94</v>
      </c>
      <c r="P209" s="74"/>
      <c r="Q209" s="3"/>
    </row>
    <row r="210" spans="2:17" ht="15.75">
      <c r="B210" s="74"/>
      <c r="C210" s="104" t="s">
        <v>125</v>
      </c>
      <c r="D210" s="105" t="str">
        <f>IF(+D203&gt;"",D203&amp;"-"&amp;H203,"")</f>
        <v>Taneli Rautalin-Miska Luukkonen</v>
      </c>
      <c r="E210" s="106"/>
      <c r="F210" s="107"/>
      <c r="G210" s="108">
        <v>4</v>
      </c>
      <c r="H210" s="108">
        <v>5</v>
      </c>
      <c r="I210" s="108">
        <v>4</v>
      </c>
      <c r="J210" s="108"/>
      <c r="K210" s="108"/>
      <c r="L210" s="109">
        <f>IF(ISBLANK(G210),"",COUNTIF(G210:K210,"&gt;=0"))</f>
        <v>3</v>
      </c>
      <c r="M210" s="110">
        <f>IF(ISBLANK(G210),"",(IF(LEFT(G210,1)="-",1,0)+IF(LEFT(H210,1)="-",1,0)+IF(LEFT(I210,1)="-",1,0)+IF(LEFT(J210,1)="-",1,0)+IF(LEFT(K210,1)="-",1,0)))</f>
        <v>0</v>
      </c>
      <c r="N210" s="111">
        <f aca="true" t="shared" si="6" ref="N210:O214">IF(L210=3,1,"")</f>
        <v>1</v>
      </c>
      <c r="O210" s="112">
        <f t="shared" si="6"/>
      </c>
      <c r="P210" s="74"/>
      <c r="Q210" s="3"/>
    </row>
    <row r="211" spans="2:17" ht="15.75">
      <c r="B211" s="74"/>
      <c r="C211" s="104" t="s">
        <v>126</v>
      </c>
      <c r="D211" s="106" t="str">
        <f>IF(D204&gt;"",D204&amp;" - "&amp;H204,"")</f>
        <v>Aleksi Tiljander - Rasmus Repo</v>
      </c>
      <c r="E211" s="105"/>
      <c r="F211" s="107"/>
      <c r="G211" s="113">
        <v>1</v>
      </c>
      <c r="H211" s="108">
        <v>4</v>
      </c>
      <c r="I211" s="108">
        <v>2</v>
      </c>
      <c r="J211" s="108"/>
      <c r="K211" s="108"/>
      <c r="L211" s="109">
        <f>IF(ISBLANK(G211),"",COUNTIF(G211:K211,"&gt;=0"))</f>
        <v>3</v>
      </c>
      <c r="M211" s="110">
        <f>IF(ISBLANK(G211),"",(IF(LEFT(G211,1)="-",1,0)+IF(LEFT(H211,1)="-",1,0)+IF(LEFT(I211,1)="-",1,0)+IF(LEFT(J211,1)="-",1,0)+IF(LEFT(K211,1)="-",1,0)))</f>
        <v>0</v>
      </c>
      <c r="N211" s="111">
        <f t="shared" si="6"/>
        <v>1</v>
      </c>
      <c r="O211" s="112">
        <f t="shared" si="6"/>
      </c>
      <c r="P211" s="74"/>
      <c r="Q211" s="3"/>
    </row>
    <row r="212" spans="2:17" ht="15.75">
      <c r="B212" s="74"/>
      <c r="C212" s="114" t="s">
        <v>127</v>
      </c>
      <c r="D212" s="115" t="str">
        <f>IF(D206&gt;"",D206&amp;" / "&amp;D207,"")</f>
        <v>Taneli Rautalin / Aleksi Tiljander</v>
      </c>
      <c r="E212" s="116" t="str">
        <f>IF(H206&gt;"",H206&amp;" / "&amp;H207,"")</f>
        <v>Miska Luukkonen / Rasmus Repo</v>
      </c>
      <c r="F212" s="117"/>
      <c r="G212" s="118">
        <v>4</v>
      </c>
      <c r="H212" s="119">
        <v>3</v>
      </c>
      <c r="I212" s="120">
        <v>8</v>
      </c>
      <c r="J212" s="120"/>
      <c r="K212" s="120"/>
      <c r="L212" s="109">
        <f>IF(ISBLANK(G212),"",COUNTIF(G212:K212,"&gt;=0"))</f>
        <v>3</v>
      </c>
      <c r="M212" s="110">
        <f>IF(ISBLANK(G212),"",(IF(LEFT(G212,1)="-",1,0)+IF(LEFT(H212,1)="-",1,0)+IF(LEFT(I212,1)="-",1,0)+IF(LEFT(J212,1)="-",1,0)+IF(LEFT(K212,1)="-",1,0)))</f>
        <v>0</v>
      </c>
      <c r="N212" s="111">
        <f t="shared" si="6"/>
        <v>1</v>
      </c>
      <c r="O212" s="112">
        <f t="shared" si="6"/>
      </c>
      <c r="P212" s="74"/>
      <c r="Q212" s="3"/>
    </row>
    <row r="213" spans="2:17" ht="15.75">
      <c r="B213" s="74"/>
      <c r="C213" s="104" t="s">
        <v>128</v>
      </c>
      <c r="D213" s="106" t="str">
        <f>IF(+D203&gt;"",D203&amp;" - "&amp;H204,"")</f>
        <v>Taneli Rautalin - Rasmus Repo</v>
      </c>
      <c r="E213" s="105"/>
      <c r="F213" s="107"/>
      <c r="G213" s="121"/>
      <c r="H213" s="108"/>
      <c r="I213" s="108"/>
      <c r="J213" s="108"/>
      <c r="K213" s="122"/>
      <c r="L213" s="109">
        <f>IF(ISBLANK(G213),"",COUNTIF(G213:K213,"&gt;=0"))</f>
      </c>
      <c r="M213" s="110">
        <f>IF(ISBLANK(G213),"",(IF(LEFT(G213,1)="-",1,0)+IF(LEFT(H213,1)="-",1,0)+IF(LEFT(I213,1)="-",1,0)+IF(LEFT(J213,1)="-",1,0)+IF(LEFT(K213,1)="-",1,0)))</f>
      </c>
      <c r="N213" s="111">
        <f t="shared" si="6"/>
      </c>
      <c r="O213" s="112">
        <f t="shared" si="6"/>
      </c>
      <c r="P213" s="74"/>
      <c r="Q213" s="3"/>
    </row>
    <row r="214" spans="2:17" ht="16.5" thickBot="1">
      <c r="B214" s="74"/>
      <c r="C214" s="104" t="s">
        <v>129</v>
      </c>
      <c r="D214" s="106" t="str">
        <f>IF(+D204&gt;"",D204&amp;" - "&amp;H203,"")</f>
        <v>Aleksi Tiljander - Miska Luukkonen</v>
      </c>
      <c r="E214" s="105"/>
      <c r="F214" s="107"/>
      <c r="G214" s="122"/>
      <c r="H214" s="108"/>
      <c r="I214" s="122"/>
      <c r="J214" s="108"/>
      <c r="K214" s="108"/>
      <c r="L214" s="109">
        <f>IF(ISBLANK(G214),"",COUNTIF(G214:K214,"&gt;=0"))</f>
      </c>
      <c r="M214" s="123">
        <f>IF(ISBLANK(G214),"",(IF(LEFT(G214,1)="-",1,0)+IF(LEFT(H214,1)="-",1,0)+IF(LEFT(I214,1)="-",1,0)+IF(LEFT(J214,1)="-",1,0)+IF(LEFT(K214,1)="-",1,0)))</f>
      </c>
      <c r="N214" s="111">
        <f t="shared" si="6"/>
      </c>
      <c r="O214" s="112">
        <f t="shared" si="6"/>
      </c>
      <c r="P214" s="74"/>
      <c r="Q214" s="3"/>
    </row>
    <row r="215" spans="2:17" ht="16.5" thickBot="1">
      <c r="B215" s="68"/>
      <c r="C215" s="71"/>
      <c r="D215" s="71"/>
      <c r="E215" s="71"/>
      <c r="F215" s="71"/>
      <c r="G215" s="71"/>
      <c r="H215" s="71"/>
      <c r="I215" s="71"/>
      <c r="J215" s="124" t="s">
        <v>21</v>
      </c>
      <c r="K215" s="125"/>
      <c r="L215" s="126">
        <f>IF(ISBLANK(E210),"",SUM(L210:L214))</f>
      </c>
      <c r="M215" s="127">
        <f>IF(ISBLANK(F210),"",SUM(M210:M214))</f>
      </c>
      <c r="N215" s="128">
        <f>IF(ISBLANK(G210),"",SUM(N210:N214))</f>
        <v>3</v>
      </c>
      <c r="O215" s="129">
        <f>IF(ISBLANK(G210),"",SUM(O210:O214))</f>
        <v>0</v>
      </c>
      <c r="P215" s="74"/>
      <c r="Q215" s="3"/>
    </row>
    <row r="216" spans="2:17" ht="15.75">
      <c r="B216" s="68"/>
      <c r="C216" s="70" t="s">
        <v>95</v>
      </c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80"/>
      <c r="Q216" s="3"/>
    </row>
    <row r="217" spans="2:17" ht="15.75">
      <c r="B217" s="68"/>
      <c r="C217" s="130" t="s">
        <v>96</v>
      </c>
      <c r="D217" s="130"/>
      <c r="E217" s="130" t="s">
        <v>97</v>
      </c>
      <c r="F217" s="131"/>
      <c r="G217" s="130"/>
      <c r="H217" s="130" t="s">
        <v>8</v>
      </c>
      <c r="I217" s="131"/>
      <c r="J217" s="130"/>
      <c r="K217" s="132" t="s">
        <v>98</v>
      </c>
      <c r="L217" s="69"/>
      <c r="M217" s="71"/>
      <c r="N217" s="71"/>
      <c r="O217" s="71"/>
      <c r="P217" s="80"/>
      <c r="Q217" s="3"/>
    </row>
    <row r="218" spans="2:17" ht="18.75" thickBot="1">
      <c r="B218" s="68"/>
      <c r="C218" s="71"/>
      <c r="D218" s="71"/>
      <c r="E218" s="71"/>
      <c r="F218" s="71"/>
      <c r="G218" s="71"/>
      <c r="H218" s="71"/>
      <c r="I218" s="71"/>
      <c r="J218" s="71"/>
      <c r="K218" s="155" t="str">
        <f>IF(N215=3,D202,IF(O215=3,H202,""))</f>
        <v>Por-83 2</v>
      </c>
      <c r="L218" s="156"/>
      <c r="M218" s="156"/>
      <c r="N218" s="156"/>
      <c r="O218" s="157"/>
      <c r="P218" s="74"/>
      <c r="Q218" s="3"/>
    </row>
    <row r="219" spans="2:17" ht="18">
      <c r="B219" s="133"/>
      <c r="C219" s="134"/>
      <c r="D219" s="134"/>
      <c r="E219" s="134"/>
      <c r="F219" s="134"/>
      <c r="G219" s="134"/>
      <c r="H219" s="134"/>
      <c r="I219" s="134"/>
      <c r="J219" s="134"/>
      <c r="K219" s="135"/>
      <c r="L219" s="135"/>
      <c r="M219" s="135"/>
      <c r="N219" s="135"/>
      <c r="O219" s="135"/>
      <c r="P219" s="136"/>
      <c r="Q219" s="3"/>
    </row>
    <row r="220" spans="2:17" ht="16.5" thickBot="1"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3"/>
    </row>
    <row r="221" spans="2:17" ht="18">
      <c r="B221" s="58"/>
      <c r="C221" s="58"/>
      <c r="D221" s="58"/>
      <c r="E221" s="58"/>
      <c r="F221" s="58"/>
      <c r="G221" s="58"/>
      <c r="H221" s="58"/>
      <c r="I221" s="58"/>
      <c r="J221" s="59"/>
      <c r="K221" s="59"/>
      <c r="L221" s="59"/>
      <c r="M221" s="59"/>
      <c r="N221" s="59"/>
      <c r="O221" s="60"/>
      <c r="P221" s="3"/>
      <c r="Q221" s="3"/>
    </row>
    <row r="222" spans="2:17" ht="15">
      <c r="B222" s="61" t="s">
        <v>99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6" spans="2:16" ht="15.75">
      <c r="B226" s="63"/>
      <c r="C226" s="64"/>
      <c r="D226" s="65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7"/>
    </row>
    <row r="227" spans="2:16" ht="15.75">
      <c r="B227" s="68"/>
      <c r="C227" s="69"/>
      <c r="D227" s="70" t="s">
        <v>109</v>
      </c>
      <c r="E227" s="71"/>
      <c r="F227" s="71"/>
      <c r="G227" s="69"/>
      <c r="H227" s="72" t="s">
        <v>84</v>
      </c>
      <c r="I227" s="73"/>
      <c r="J227" s="171" t="s">
        <v>186</v>
      </c>
      <c r="K227" s="160"/>
      <c r="L227" s="160"/>
      <c r="M227" s="160"/>
      <c r="N227" s="160"/>
      <c r="O227" s="161"/>
      <c r="P227" s="74"/>
    </row>
    <row r="228" spans="2:16" ht="20.25">
      <c r="B228" s="68"/>
      <c r="C228" s="75"/>
      <c r="D228" s="76" t="s">
        <v>110</v>
      </c>
      <c r="E228" s="71"/>
      <c r="F228" s="71"/>
      <c r="G228" s="69"/>
      <c r="H228" s="72" t="s">
        <v>85</v>
      </c>
      <c r="I228" s="73"/>
      <c r="J228" s="171"/>
      <c r="K228" s="160"/>
      <c r="L228" s="160"/>
      <c r="M228" s="160"/>
      <c r="N228" s="160"/>
      <c r="O228" s="161"/>
      <c r="P228" s="74"/>
    </row>
    <row r="229" spans="2:16" ht="15.75">
      <c r="B229" s="68"/>
      <c r="C229" s="71"/>
      <c r="D229" s="71" t="s">
        <v>111</v>
      </c>
      <c r="E229" s="71"/>
      <c r="F229" s="71"/>
      <c r="G229" s="71"/>
      <c r="H229" s="72" t="s">
        <v>86</v>
      </c>
      <c r="I229" s="77"/>
      <c r="J229" s="171" t="s">
        <v>29</v>
      </c>
      <c r="K229" s="171"/>
      <c r="L229" s="171"/>
      <c r="M229" s="171"/>
      <c r="N229" s="171"/>
      <c r="O229" s="166"/>
      <c r="P229" s="74"/>
    </row>
    <row r="230" spans="2:16" ht="15.75">
      <c r="B230" s="68"/>
      <c r="C230" s="71"/>
      <c r="D230" s="71"/>
      <c r="E230" s="71"/>
      <c r="F230" s="71"/>
      <c r="G230" s="71"/>
      <c r="H230" s="72" t="s">
        <v>112</v>
      </c>
      <c r="I230" s="73"/>
      <c r="J230" s="163"/>
      <c r="K230" s="164"/>
      <c r="L230" s="164"/>
      <c r="M230" s="78" t="s">
        <v>113</v>
      </c>
      <c r="N230" s="165"/>
      <c r="O230" s="166"/>
      <c r="P230" s="74"/>
    </row>
    <row r="231" spans="2:16" ht="15.75">
      <c r="B231" s="68"/>
      <c r="C231" s="69"/>
      <c r="D231" s="79" t="s">
        <v>87</v>
      </c>
      <c r="E231" s="71"/>
      <c r="F231" s="71"/>
      <c r="G231" s="71"/>
      <c r="H231" s="79" t="s">
        <v>87</v>
      </c>
      <c r="I231" s="71"/>
      <c r="J231" s="71"/>
      <c r="K231" s="71"/>
      <c r="L231" s="71"/>
      <c r="M231" s="71"/>
      <c r="N231" s="71"/>
      <c r="O231" s="71"/>
      <c r="P231" s="80"/>
    </row>
    <row r="232" spans="2:16" ht="15.75">
      <c r="B232" s="74"/>
      <c r="C232" s="81" t="s">
        <v>114</v>
      </c>
      <c r="D232" s="167" t="s">
        <v>36</v>
      </c>
      <c r="E232" s="168"/>
      <c r="F232" s="82"/>
      <c r="G232" s="83" t="s">
        <v>114</v>
      </c>
      <c r="H232" s="167" t="s">
        <v>33</v>
      </c>
      <c r="I232" s="169"/>
      <c r="J232" s="169"/>
      <c r="K232" s="169"/>
      <c r="L232" s="169"/>
      <c r="M232" s="169"/>
      <c r="N232" s="169"/>
      <c r="O232" s="170"/>
      <c r="P232" s="74"/>
    </row>
    <row r="233" spans="2:16" ht="15.75">
      <c r="B233" s="74"/>
      <c r="C233" s="84" t="s">
        <v>88</v>
      </c>
      <c r="D233" s="158" t="s">
        <v>139</v>
      </c>
      <c r="E233" s="159" t="s">
        <v>115</v>
      </c>
      <c r="F233" s="85"/>
      <c r="G233" s="86" t="s">
        <v>89</v>
      </c>
      <c r="H233" s="158" t="s">
        <v>135</v>
      </c>
      <c r="I233" s="160" t="s">
        <v>116</v>
      </c>
      <c r="J233" s="160" t="s">
        <v>116</v>
      </c>
      <c r="K233" s="160" t="s">
        <v>116</v>
      </c>
      <c r="L233" s="160" t="s">
        <v>116</v>
      </c>
      <c r="M233" s="160" t="s">
        <v>116</v>
      </c>
      <c r="N233" s="160" t="s">
        <v>116</v>
      </c>
      <c r="O233" s="161" t="s">
        <v>116</v>
      </c>
      <c r="P233" s="74"/>
    </row>
    <row r="234" spans="2:16" ht="15.75">
      <c r="B234" s="74"/>
      <c r="C234" s="87" t="s">
        <v>51</v>
      </c>
      <c r="D234" s="158" t="s">
        <v>140</v>
      </c>
      <c r="E234" s="159" t="s">
        <v>117</v>
      </c>
      <c r="F234" s="85"/>
      <c r="G234" s="88" t="s">
        <v>90</v>
      </c>
      <c r="H234" s="158" t="s">
        <v>136</v>
      </c>
      <c r="I234" s="160" t="s">
        <v>118</v>
      </c>
      <c r="J234" s="160" t="s">
        <v>118</v>
      </c>
      <c r="K234" s="160" t="s">
        <v>118</v>
      </c>
      <c r="L234" s="160" t="s">
        <v>118</v>
      </c>
      <c r="M234" s="160" t="s">
        <v>118</v>
      </c>
      <c r="N234" s="160" t="s">
        <v>118</v>
      </c>
      <c r="O234" s="161" t="s">
        <v>118</v>
      </c>
      <c r="P234" s="74"/>
    </row>
    <row r="235" spans="2:16" ht="15.75">
      <c r="B235" s="68"/>
      <c r="C235" s="89" t="s">
        <v>91</v>
      </c>
      <c r="D235" s="90"/>
      <c r="E235" s="91"/>
      <c r="F235" s="92"/>
      <c r="G235" s="89" t="s">
        <v>91</v>
      </c>
      <c r="H235" s="93"/>
      <c r="I235" s="93"/>
      <c r="J235" s="93"/>
      <c r="K235" s="93"/>
      <c r="L235" s="93"/>
      <c r="M235" s="93"/>
      <c r="N235" s="93"/>
      <c r="O235" s="93"/>
      <c r="P235" s="80"/>
    </row>
    <row r="236" spans="2:16" ht="15.75">
      <c r="B236" s="74"/>
      <c r="C236" s="84"/>
      <c r="D236" s="158" t="s">
        <v>139</v>
      </c>
      <c r="E236" s="162" t="s">
        <v>115</v>
      </c>
      <c r="F236" s="85"/>
      <c r="G236" s="86"/>
      <c r="H236" s="158" t="s">
        <v>135</v>
      </c>
      <c r="I236" s="160" t="s">
        <v>116</v>
      </c>
      <c r="J236" s="160" t="s">
        <v>116</v>
      </c>
      <c r="K236" s="160" t="s">
        <v>116</v>
      </c>
      <c r="L236" s="160" t="s">
        <v>116</v>
      </c>
      <c r="M236" s="160" t="s">
        <v>116</v>
      </c>
      <c r="N236" s="160" t="s">
        <v>116</v>
      </c>
      <c r="O236" s="161" t="s">
        <v>116</v>
      </c>
      <c r="P236" s="74"/>
    </row>
    <row r="237" spans="2:16" ht="15.75">
      <c r="B237" s="74"/>
      <c r="C237" s="94"/>
      <c r="D237" s="158" t="s">
        <v>140</v>
      </c>
      <c r="E237" s="162" t="s">
        <v>117</v>
      </c>
      <c r="F237" s="85"/>
      <c r="G237" s="95"/>
      <c r="H237" s="158" t="s">
        <v>136</v>
      </c>
      <c r="I237" s="160" t="s">
        <v>118</v>
      </c>
      <c r="J237" s="160" t="s">
        <v>118</v>
      </c>
      <c r="K237" s="160" t="s">
        <v>118</v>
      </c>
      <c r="L237" s="160" t="s">
        <v>118</v>
      </c>
      <c r="M237" s="160" t="s">
        <v>118</v>
      </c>
      <c r="N237" s="160" t="s">
        <v>118</v>
      </c>
      <c r="O237" s="161" t="s">
        <v>118</v>
      </c>
      <c r="P237" s="74"/>
    </row>
    <row r="238" spans="2:16" ht="15.75">
      <c r="B238" s="68"/>
      <c r="C238" s="71"/>
      <c r="D238" s="71"/>
      <c r="E238" s="71"/>
      <c r="F238" s="71"/>
      <c r="G238" s="96" t="s">
        <v>119</v>
      </c>
      <c r="H238" s="79"/>
      <c r="I238" s="79"/>
      <c r="J238" s="79"/>
      <c r="K238" s="71"/>
      <c r="L238" s="71"/>
      <c r="M238" s="71"/>
      <c r="N238" s="97"/>
      <c r="O238" s="69"/>
      <c r="P238" s="80"/>
    </row>
    <row r="239" spans="2:16" ht="15.75">
      <c r="B239" s="68"/>
      <c r="C239" s="98" t="s">
        <v>92</v>
      </c>
      <c r="D239" s="71"/>
      <c r="E239" s="71"/>
      <c r="F239" s="71"/>
      <c r="G239" s="99" t="s">
        <v>120</v>
      </c>
      <c r="H239" s="99" t="s">
        <v>121</v>
      </c>
      <c r="I239" s="99" t="s">
        <v>122</v>
      </c>
      <c r="J239" s="99" t="s">
        <v>123</v>
      </c>
      <c r="K239" s="99" t="s">
        <v>124</v>
      </c>
      <c r="L239" s="100" t="s">
        <v>5</v>
      </c>
      <c r="M239" s="101"/>
      <c r="N239" s="102" t="s">
        <v>93</v>
      </c>
      <c r="O239" s="103" t="s">
        <v>94</v>
      </c>
      <c r="P239" s="74"/>
    </row>
    <row r="240" spans="2:16" ht="15.75">
      <c r="B240" s="74"/>
      <c r="C240" s="104" t="s">
        <v>125</v>
      </c>
      <c r="D240" s="105" t="str">
        <f>IF(+D233&gt;"",D233&amp;"-"&amp;H233,"")</f>
        <v>Adel Jrad-Taneli Rautalin</v>
      </c>
      <c r="E240" s="106"/>
      <c r="F240" s="107"/>
      <c r="G240" s="108">
        <v>-5</v>
      </c>
      <c r="H240" s="108">
        <v>-5</v>
      </c>
      <c r="I240" s="108">
        <v>-3</v>
      </c>
      <c r="J240" s="108"/>
      <c r="K240" s="108"/>
      <c r="L240" s="109">
        <f>IF(ISBLANK(G240),"",COUNTIF(G240:K240,"&gt;=0"))</f>
        <v>0</v>
      </c>
      <c r="M240" s="110">
        <f>IF(ISBLANK(G240),"",(IF(LEFT(G240,1)="-",1,0)+IF(LEFT(H240,1)="-",1,0)+IF(LEFT(I240,1)="-",1,0)+IF(LEFT(J240,1)="-",1,0)+IF(LEFT(K240,1)="-",1,0)))</f>
        <v>3</v>
      </c>
      <c r="N240" s="111">
        <f aca="true" t="shared" si="7" ref="N240:O244">IF(L240=3,1,"")</f>
      </c>
      <c r="O240" s="112">
        <f t="shared" si="7"/>
        <v>1</v>
      </c>
      <c r="P240" s="74"/>
    </row>
    <row r="241" spans="2:16" ht="15.75">
      <c r="B241" s="74"/>
      <c r="C241" s="104" t="s">
        <v>126</v>
      </c>
      <c r="D241" s="106" t="str">
        <f>IF(D234&gt;"",D234&amp;" - "&amp;H234,"")</f>
        <v>Juuso Väisänen - Aleksi Tiljander</v>
      </c>
      <c r="E241" s="105"/>
      <c r="F241" s="107"/>
      <c r="G241" s="113">
        <v>-3</v>
      </c>
      <c r="H241" s="108">
        <v>-1</v>
      </c>
      <c r="I241" s="108">
        <v>-2</v>
      </c>
      <c r="J241" s="108"/>
      <c r="K241" s="108"/>
      <c r="L241" s="109">
        <f>IF(ISBLANK(G241),"",COUNTIF(G241:K241,"&gt;=0"))</f>
        <v>0</v>
      </c>
      <c r="M241" s="110">
        <f>IF(ISBLANK(G241),"",(IF(LEFT(G241,1)="-",1,0)+IF(LEFT(H241,1)="-",1,0)+IF(LEFT(I241,1)="-",1,0)+IF(LEFT(J241,1)="-",1,0)+IF(LEFT(K241,1)="-",1,0)))</f>
        <v>3</v>
      </c>
      <c r="N241" s="111">
        <f t="shared" si="7"/>
      </c>
      <c r="O241" s="112">
        <f t="shared" si="7"/>
        <v>1</v>
      </c>
      <c r="P241" s="74"/>
    </row>
    <row r="242" spans="2:16" ht="15.75">
      <c r="B242" s="74"/>
      <c r="C242" s="114" t="s">
        <v>127</v>
      </c>
      <c r="D242" s="115" t="str">
        <f>IF(D236&gt;"",D236&amp;" / "&amp;D237,"")</f>
        <v>Adel Jrad / Juuso Väisänen</v>
      </c>
      <c r="E242" s="116" t="str">
        <f>IF(H236&gt;"",H236&amp;" / "&amp;H237,"")</f>
        <v>Taneli Rautalin / Aleksi Tiljander</v>
      </c>
      <c r="F242" s="117"/>
      <c r="G242" s="118">
        <v>-5</v>
      </c>
      <c r="H242" s="119">
        <v>-6</v>
      </c>
      <c r="I242" s="120">
        <v>-2</v>
      </c>
      <c r="J242" s="120"/>
      <c r="K242" s="120"/>
      <c r="L242" s="109">
        <f>IF(ISBLANK(G242),"",COUNTIF(G242:K242,"&gt;=0"))</f>
        <v>0</v>
      </c>
      <c r="M242" s="110">
        <f>IF(ISBLANK(G242),"",(IF(LEFT(G242,1)="-",1,0)+IF(LEFT(H242,1)="-",1,0)+IF(LEFT(I242,1)="-",1,0)+IF(LEFT(J242,1)="-",1,0)+IF(LEFT(K242,1)="-",1,0)))</f>
        <v>3</v>
      </c>
      <c r="N242" s="111">
        <f t="shared" si="7"/>
      </c>
      <c r="O242" s="112">
        <f t="shared" si="7"/>
        <v>1</v>
      </c>
      <c r="P242" s="74"/>
    </row>
    <row r="243" spans="2:16" ht="15.75">
      <c r="B243" s="74"/>
      <c r="C243" s="104" t="s">
        <v>128</v>
      </c>
      <c r="D243" s="106" t="str">
        <f>IF(+D233&gt;"",D233&amp;" - "&amp;H234,"")</f>
        <v>Adel Jrad - Aleksi Tiljander</v>
      </c>
      <c r="E243" s="105"/>
      <c r="F243" s="107"/>
      <c r="G243" s="121"/>
      <c r="H243" s="108"/>
      <c r="I243" s="108"/>
      <c r="J243" s="108"/>
      <c r="K243" s="122"/>
      <c r="L243" s="109">
        <f>IF(ISBLANK(G243),"",COUNTIF(G243:K243,"&gt;=0"))</f>
      </c>
      <c r="M243" s="110">
        <f>IF(ISBLANK(G243),"",(IF(LEFT(G243,1)="-",1,0)+IF(LEFT(H243,1)="-",1,0)+IF(LEFT(I243,1)="-",1,0)+IF(LEFT(J243,1)="-",1,0)+IF(LEFT(K243,1)="-",1,0)))</f>
      </c>
      <c r="N243" s="111">
        <f t="shared" si="7"/>
      </c>
      <c r="O243" s="112">
        <f t="shared" si="7"/>
      </c>
      <c r="P243" s="74"/>
    </row>
    <row r="244" spans="2:16" ht="16.5" thickBot="1">
      <c r="B244" s="74"/>
      <c r="C244" s="104" t="s">
        <v>129</v>
      </c>
      <c r="D244" s="106" t="str">
        <f>IF(+D234&gt;"",D234&amp;" - "&amp;H233,"")</f>
        <v>Juuso Väisänen - Taneli Rautalin</v>
      </c>
      <c r="E244" s="105"/>
      <c r="F244" s="107"/>
      <c r="G244" s="122"/>
      <c r="H244" s="108"/>
      <c r="I244" s="122"/>
      <c r="J244" s="108"/>
      <c r="K244" s="108"/>
      <c r="L244" s="109">
        <f>IF(ISBLANK(G244),"",COUNTIF(G244:K244,"&gt;=0"))</f>
      </c>
      <c r="M244" s="123">
        <f>IF(ISBLANK(G244),"",(IF(LEFT(G244,1)="-",1,0)+IF(LEFT(H244,1)="-",1,0)+IF(LEFT(I244,1)="-",1,0)+IF(LEFT(J244,1)="-",1,0)+IF(LEFT(K244,1)="-",1,0)))</f>
      </c>
      <c r="N244" s="111">
        <f t="shared" si="7"/>
      </c>
      <c r="O244" s="112">
        <f t="shared" si="7"/>
      </c>
      <c r="P244" s="74"/>
    </row>
    <row r="245" spans="2:16" ht="16.5" thickBot="1">
      <c r="B245" s="68"/>
      <c r="C245" s="71"/>
      <c r="D245" s="71"/>
      <c r="E245" s="71"/>
      <c r="F245" s="71"/>
      <c r="G245" s="71"/>
      <c r="H245" s="71"/>
      <c r="I245" s="71"/>
      <c r="J245" s="124" t="s">
        <v>21</v>
      </c>
      <c r="K245" s="125"/>
      <c r="L245" s="126">
        <f>IF(ISBLANK(E240),"",SUM(L240:L244))</f>
      </c>
      <c r="M245" s="127">
        <f>IF(ISBLANK(F240),"",SUM(M240:M244))</f>
      </c>
      <c r="N245" s="128">
        <f>IF(ISBLANK(G240),"",SUM(N240:N244))</f>
        <v>0</v>
      </c>
      <c r="O245" s="129">
        <f>IF(ISBLANK(G240),"",SUM(O240:O244))</f>
        <v>3</v>
      </c>
      <c r="P245" s="74"/>
    </row>
    <row r="246" spans="2:16" ht="15.75">
      <c r="B246" s="68"/>
      <c r="C246" s="70" t="s">
        <v>95</v>
      </c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80"/>
    </row>
    <row r="247" spans="2:16" ht="15.75">
      <c r="B247" s="68"/>
      <c r="C247" s="130" t="s">
        <v>96</v>
      </c>
      <c r="D247" s="130"/>
      <c r="E247" s="130" t="s">
        <v>97</v>
      </c>
      <c r="F247" s="131"/>
      <c r="G247" s="130"/>
      <c r="H247" s="130" t="s">
        <v>8</v>
      </c>
      <c r="I247" s="131"/>
      <c r="J247" s="130"/>
      <c r="K247" s="132" t="s">
        <v>98</v>
      </c>
      <c r="L247" s="69"/>
      <c r="M247" s="71"/>
      <c r="N247" s="71"/>
      <c r="O247" s="71"/>
      <c r="P247" s="80"/>
    </row>
    <row r="248" spans="2:16" ht="18.75" thickBot="1">
      <c r="B248" s="68"/>
      <c r="C248" s="71"/>
      <c r="D248" s="71"/>
      <c r="E248" s="71"/>
      <c r="F248" s="71"/>
      <c r="G248" s="71"/>
      <c r="H248" s="71"/>
      <c r="I248" s="71"/>
      <c r="J248" s="71"/>
      <c r="K248" s="155" t="str">
        <f>IF(N245=3,D232,IF(O245=3,H232,""))</f>
        <v>Por-83 2</v>
      </c>
      <c r="L248" s="156"/>
      <c r="M248" s="156"/>
      <c r="N248" s="156"/>
      <c r="O248" s="157"/>
      <c r="P248" s="74"/>
    </row>
    <row r="249" spans="2:16" ht="18">
      <c r="B249" s="133"/>
      <c r="C249" s="134"/>
      <c r="D249" s="134"/>
      <c r="E249" s="134"/>
      <c r="F249" s="134"/>
      <c r="G249" s="134"/>
      <c r="H249" s="134"/>
      <c r="I249" s="134"/>
      <c r="J249" s="134"/>
      <c r="K249" s="135"/>
      <c r="L249" s="135"/>
      <c r="M249" s="135"/>
      <c r="N249" s="135"/>
      <c r="O249" s="135"/>
      <c r="P249" s="136"/>
    </row>
    <row r="250" spans="2:16" ht="16.5" thickBot="1"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</row>
    <row r="251" spans="2:16" ht="18">
      <c r="B251" s="58"/>
      <c r="C251" s="58"/>
      <c r="D251" s="58"/>
      <c r="E251" s="58"/>
      <c r="F251" s="58"/>
      <c r="G251" s="58"/>
      <c r="H251" s="58"/>
      <c r="I251" s="58"/>
      <c r="J251" s="59"/>
      <c r="K251" s="59"/>
      <c r="L251" s="59"/>
      <c r="M251" s="59"/>
      <c r="N251" s="59"/>
      <c r="O251" s="60"/>
      <c r="P251" s="3"/>
    </row>
    <row r="252" spans="2:16" ht="15">
      <c r="B252" s="61" t="s">
        <v>99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2:16" ht="1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6" spans="2:16" ht="15.75">
      <c r="B256" s="63"/>
      <c r="C256" s="64"/>
      <c r="D256" s="65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7"/>
    </row>
    <row r="257" spans="2:16" ht="15.75">
      <c r="B257" s="68"/>
      <c r="C257" s="69"/>
      <c r="D257" s="70" t="s">
        <v>109</v>
      </c>
      <c r="E257" s="71"/>
      <c r="F257" s="71"/>
      <c r="G257" s="69"/>
      <c r="H257" s="72" t="s">
        <v>84</v>
      </c>
      <c r="I257" s="73"/>
      <c r="J257" s="171" t="s">
        <v>186</v>
      </c>
      <c r="K257" s="160"/>
      <c r="L257" s="160"/>
      <c r="M257" s="160"/>
      <c r="N257" s="160"/>
      <c r="O257" s="161"/>
      <c r="P257" s="74"/>
    </row>
    <row r="258" spans="2:16" ht="20.25">
      <c r="B258" s="68"/>
      <c r="C258" s="75"/>
      <c r="D258" s="76" t="s">
        <v>110</v>
      </c>
      <c r="E258" s="71"/>
      <c r="F258" s="71"/>
      <c r="G258" s="69"/>
      <c r="H258" s="72" t="s">
        <v>85</v>
      </c>
      <c r="I258" s="73"/>
      <c r="J258" s="171"/>
      <c r="K258" s="160"/>
      <c r="L258" s="160"/>
      <c r="M258" s="160"/>
      <c r="N258" s="160"/>
      <c r="O258" s="161"/>
      <c r="P258" s="74"/>
    </row>
    <row r="259" spans="2:16" ht="15.75">
      <c r="B259" s="68"/>
      <c r="C259" s="71"/>
      <c r="D259" s="71" t="s">
        <v>111</v>
      </c>
      <c r="E259" s="71"/>
      <c r="F259" s="71"/>
      <c r="G259" s="71"/>
      <c r="H259" s="72" t="s">
        <v>86</v>
      </c>
      <c r="I259" s="77"/>
      <c r="J259" s="171" t="s">
        <v>29</v>
      </c>
      <c r="K259" s="171"/>
      <c r="L259" s="171"/>
      <c r="M259" s="171"/>
      <c r="N259" s="171"/>
      <c r="O259" s="166"/>
      <c r="P259" s="74"/>
    </row>
    <row r="260" spans="2:16" ht="15.75">
      <c r="B260" s="68"/>
      <c r="C260" s="71"/>
      <c r="D260" s="71"/>
      <c r="E260" s="71"/>
      <c r="F260" s="71"/>
      <c r="G260" s="71"/>
      <c r="H260" s="72" t="s">
        <v>112</v>
      </c>
      <c r="I260" s="73"/>
      <c r="J260" s="163"/>
      <c r="K260" s="164"/>
      <c r="L260" s="164"/>
      <c r="M260" s="78" t="s">
        <v>113</v>
      </c>
      <c r="N260" s="165"/>
      <c r="O260" s="166"/>
      <c r="P260" s="74"/>
    </row>
    <row r="261" spans="2:16" ht="15.75">
      <c r="B261" s="68"/>
      <c r="C261" s="69"/>
      <c r="D261" s="79" t="s">
        <v>87</v>
      </c>
      <c r="E261" s="71"/>
      <c r="F261" s="71"/>
      <c r="G261" s="71"/>
      <c r="H261" s="79" t="s">
        <v>87</v>
      </c>
      <c r="I261" s="71"/>
      <c r="J261" s="71"/>
      <c r="K261" s="71"/>
      <c r="L261" s="71"/>
      <c r="M261" s="71"/>
      <c r="N261" s="71"/>
      <c r="O261" s="71"/>
      <c r="P261" s="80"/>
    </row>
    <row r="262" spans="2:16" ht="15.75">
      <c r="B262" s="74"/>
      <c r="C262" s="81" t="s">
        <v>114</v>
      </c>
      <c r="D262" s="167" t="s">
        <v>61</v>
      </c>
      <c r="E262" s="168"/>
      <c r="F262" s="82"/>
      <c r="G262" s="83" t="s">
        <v>114</v>
      </c>
      <c r="H262" s="167" t="s">
        <v>35</v>
      </c>
      <c r="I262" s="169"/>
      <c r="J262" s="169"/>
      <c r="K262" s="169"/>
      <c r="L262" s="169"/>
      <c r="M262" s="169"/>
      <c r="N262" s="169"/>
      <c r="O262" s="170"/>
      <c r="P262" s="74"/>
    </row>
    <row r="263" spans="2:16" ht="15.75">
      <c r="B263" s="74"/>
      <c r="C263" s="84" t="s">
        <v>88</v>
      </c>
      <c r="D263" s="158" t="s">
        <v>141</v>
      </c>
      <c r="E263" s="159" t="s">
        <v>115</v>
      </c>
      <c r="F263" s="85"/>
      <c r="G263" s="86" t="s">
        <v>89</v>
      </c>
      <c r="H263" s="158" t="s">
        <v>138</v>
      </c>
      <c r="I263" s="160" t="s">
        <v>116</v>
      </c>
      <c r="J263" s="160" t="s">
        <v>116</v>
      </c>
      <c r="K263" s="160" t="s">
        <v>116</v>
      </c>
      <c r="L263" s="160" t="s">
        <v>116</v>
      </c>
      <c r="M263" s="160" t="s">
        <v>116</v>
      </c>
      <c r="N263" s="160" t="s">
        <v>116</v>
      </c>
      <c r="O263" s="161" t="s">
        <v>116</v>
      </c>
      <c r="P263" s="74"/>
    </row>
    <row r="264" spans="2:16" ht="15.75">
      <c r="B264" s="74"/>
      <c r="C264" s="87" t="s">
        <v>51</v>
      </c>
      <c r="D264" s="158" t="s">
        <v>142</v>
      </c>
      <c r="E264" s="159" t="s">
        <v>117</v>
      </c>
      <c r="F264" s="85"/>
      <c r="G264" s="88" t="s">
        <v>90</v>
      </c>
      <c r="H264" s="158" t="s">
        <v>143</v>
      </c>
      <c r="I264" s="160" t="s">
        <v>118</v>
      </c>
      <c r="J264" s="160" t="s">
        <v>118</v>
      </c>
      <c r="K264" s="160" t="s">
        <v>118</v>
      </c>
      <c r="L264" s="160" t="s">
        <v>118</v>
      </c>
      <c r="M264" s="160" t="s">
        <v>118</v>
      </c>
      <c r="N264" s="160" t="s">
        <v>118</v>
      </c>
      <c r="O264" s="161" t="s">
        <v>118</v>
      </c>
      <c r="P264" s="74"/>
    </row>
    <row r="265" spans="2:16" ht="15.75">
      <c r="B265" s="68"/>
      <c r="C265" s="89" t="s">
        <v>91</v>
      </c>
      <c r="D265" s="90"/>
      <c r="E265" s="91"/>
      <c r="F265" s="92"/>
      <c r="G265" s="89" t="s">
        <v>91</v>
      </c>
      <c r="H265" s="93"/>
      <c r="I265" s="93"/>
      <c r="J265" s="93"/>
      <c r="K265" s="93"/>
      <c r="L265" s="93"/>
      <c r="M265" s="93"/>
      <c r="N265" s="93"/>
      <c r="O265" s="93"/>
      <c r="P265" s="80"/>
    </row>
    <row r="266" spans="2:16" ht="15.75">
      <c r="B266" s="74"/>
      <c r="C266" s="84"/>
      <c r="D266" s="158" t="s">
        <v>141</v>
      </c>
      <c r="E266" s="162" t="s">
        <v>115</v>
      </c>
      <c r="F266" s="85"/>
      <c r="G266" s="86"/>
      <c r="H266" s="158" t="s">
        <v>138</v>
      </c>
      <c r="I266" s="160" t="s">
        <v>116</v>
      </c>
      <c r="J266" s="160" t="s">
        <v>116</v>
      </c>
      <c r="K266" s="160" t="s">
        <v>116</v>
      </c>
      <c r="L266" s="160" t="s">
        <v>116</v>
      </c>
      <c r="M266" s="160" t="s">
        <v>116</v>
      </c>
      <c r="N266" s="160" t="s">
        <v>116</v>
      </c>
      <c r="O266" s="161" t="s">
        <v>116</v>
      </c>
      <c r="P266" s="74"/>
    </row>
    <row r="267" spans="2:16" ht="15.75">
      <c r="B267" s="74"/>
      <c r="C267" s="94"/>
      <c r="D267" s="158" t="s">
        <v>142</v>
      </c>
      <c r="E267" s="162" t="s">
        <v>117</v>
      </c>
      <c r="F267" s="85"/>
      <c r="G267" s="95"/>
      <c r="H267" s="158" t="s">
        <v>144</v>
      </c>
      <c r="I267" s="160" t="s">
        <v>118</v>
      </c>
      <c r="J267" s="160" t="s">
        <v>118</v>
      </c>
      <c r="K267" s="160" t="s">
        <v>118</v>
      </c>
      <c r="L267" s="160" t="s">
        <v>118</v>
      </c>
      <c r="M267" s="160" t="s">
        <v>118</v>
      </c>
      <c r="N267" s="160" t="s">
        <v>118</v>
      </c>
      <c r="O267" s="161" t="s">
        <v>118</v>
      </c>
      <c r="P267" s="74"/>
    </row>
    <row r="268" spans="2:16" ht="15.75">
      <c r="B268" s="68"/>
      <c r="C268" s="71"/>
      <c r="D268" s="71"/>
      <c r="E268" s="71"/>
      <c r="F268" s="71"/>
      <c r="G268" s="96" t="s">
        <v>119</v>
      </c>
      <c r="H268" s="79"/>
      <c r="I268" s="79"/>
      <c r="J268" s="79"/>
      <c r="K268" s="71"/>
      <c r="L268" s="71"/>
      <c r="M268" s="71"/>
      <c r="N268" s="97"/>
      <c r="O268" s="69"/>
      <c r="P268" s="80"/>
    </row>
    <row r="269" spans="2:16" ht="15.75">
      <c r="B269" s="68"/>
      <c r="C269" s="98" t="s">
        <v>92</v>
      </c>
      <c r="D269" s="71"/>
      <c r="E269" s="71"/>
      <c r="F269" s="71"/>
      <c r="G269" s="99" t="s">
        <v>120</v>
      </c>
      <c r="H269" s="99" t="s">
        <v>121</v>
      </c>
      <c r="I269" s="99" t="s">
        <v>122</v>
      </c>
      <c r="J269" s="99" t="s">
        <v>123</v>
      </c>
      <c r="K269" s="99" t="s">
        <v>124</v>
      </c>
      <c r="L269" s="100" t="s">
        <v>5</v>
      </c>
      <c r="M269" s="101"/>
      <c r="N269" s="102" t="s">
        <v>93</v>
      </c>
      <c r="O269" s="103" t="s">
        <v>94</v>
      </c>
      <c r="P269" s="74"/>
    </row>
    <row r="270" spans="2:16" ht="15.75">
      <c r="B270" s="74"/>
      <c r="C270" s="104" t="s">
        <v>125</v>
      </c>
      <c r="D270" s="105" t="str">
        <f>IF(+D263&gt;"",D263&amp;"-"&amp;H263,"")</f>
        <v>Veikka Flemming-Rasmus Repo</v>
      </c>
      <c r="E270" s="106"/>
      <c r="F270" s="107"/>
      <c r="G270" s="108">
        <v>2</v>
      </c>
      <c r="H270" s="108">
        <v>2</v>
      </c>
      <c r="I270" s="108">
        <v>4</v>
      </c>
      <c r="J270" s="108"/>
      <c r="K270" s="108"/>
      <c r="L270" s="109">
        <f>IF(ISBLANK(G270),"",COUNTIF(G270:K270,"&gt;=0"))</f>
        <v>3</v>
      </c>
      <c r="M270" s="110">
        <f>IF(ISBLANK(G270),"",(IF(LEFT(G270,1)="-",1,0)+IF(LEFT(H270,1)="-",1,0)+IF(LEFT(I270,1)="-",1,0)+IF(LEFT(J270,1)="-",1,0)+IF(LEFT(K270,1)="-",1,0)))</f>
        <v>0</v>
      </c>
      <c r="N270" s="111">
        <f aca="true" t="shared" si="8" ref="N270:O274">IF(L270=3,1,"")</f>
        <v>1</v>
      </c>
      <c r="O270" s="112">
        <f t="shared" si="8"/>
      </c>
      <c r="P270" s="74"/>
    </row>
    <row r="271" spans="2:16" ht="15.75">
      <c r="B271" s="74"/>
      <c r="C271" s="104" t="s">
        <v>126</v>
      </c>
      <c r="D271" s="106" t="str">
        <f>IF(D264&gt;"",D264&amp;" - "&amp;H264,"")</f>
        <v>Alex Naumi - Roni Repo</v>
      </c>
      <c r="E271" s="105"/>
      <c r="F271" s="107"/>
      <c r="G271" s="113">
        <v>2</v>
      </c>
      <c r="H271" s="108">
        <v>4</v>
      </c>
      <c r="I271" s="108">
        <v>2</v>
      </c>
      <c r="J271" s="108"/>
      <c r="K271" s="108"/>
      <c r="L271" s="109">
        <f>IF(ISBLANK(G271),"",COUNTIF(G271:K271,"&gt;=0"))</f>
        <v>3</v>
      </c>
      <c r="M271" s="110">
        <f>IF(ISBLANK(G271),"",(IF(LEFT(G271,1)="-",1,0)+IF(LEFT(H271,1)="-",1,0)+IF(LEFT(I271,1)="-",1,0)+IF(LEFT(J271,1)="-",1,0)+IF(LEFT(K271,1)="-",1,0)))</f>
        <v>0</v>
      </c>
      <c r="N271" s="111">
        <f t="shared" si="8"/>
        <v>1</v>
      </c>
      <c r="O271" s="112">
        <f t="shared" si="8"/>
      </c>
      <c r="P271" s="74"/>
    </row>
    <row r="272" spans="2:16" ht="15.75">
      <c r="B272" s="74"/>
      <c r="C272" s="114" t="s">
        <v>127</v>
      </c>
      <c r="D272" s="115" t="str">
        <f>IF(D266&gt;"",D266&amp;" / "&amp;D267,"")</f>
        <v>Veikka Flemming / Alex Naumi</v>
      </c>
      <c r="E272" s="116" t="str">
        <f>IF(H266&gt;"",H266&amp;" / "&amp;H267,"")</f>
        <v>Rasmus Repo / Miska Luukkanen</v>
      </c>
      <c r="F272" s="117"/>
      <c r="G272" s="118">
        <v>2</v>
      </c>
      <c r="H272" s="119">
        <v>1</v>
      </c>
      <c r="I272" s="120">
        <v>2</v>
      </c>
      <c r="J272" s="120"/>
      <c r="K272" s="120"/>
      <c r="L272" s="109">
        <f>IF(ISBLANK(G272),"",COUNTIF(G272:K272,"&gt;=0"))</f>
        <v>3</v>
      </c>
      <c r="M272" s="110">
        <f>IF(ISBLANK(G272),"",(IF(LEFT(G272,1)="-",1,0)+IF(LEFT(H272,1)="-",1,0)+IF(LEFT(I272,1)="-",1,0)+IF(LEFT(J272,1)="-",1,0)+IF(LEFT(K272,1)="-",1,0)))</f>
        <v>0</v>
      </c>
      <c r="N272" s="111">
        <f t="shared" si="8"/>
        <v>1</v>
      </c>
      <c r="O272" s="112">
        <f t="shared" si="8"/>
      </c>
      <c r="P272" s="74"/>
    </row>
    <row r="273" spans="2:16" ht="15.75">
      <c r="B273" s="74"/>
      <c r="C273" s="104" t="s">
        <v>128</v>
      </c>
      <c r="D273" s="106" t="str">
        <f>IF(+D263&gt;"",D263&amp;" - "&amp;H264,"")</f>
        <v>Veikka Flemming - Roni Repo</v>
      </c>
      <c r="E273" s="105"/>
      <c r="F273" s="107"/>
      <c r="G273" s="121"/>
      <c r="H273" s="108"/>
      <c r="I273" s="108"/>
      <c r="J273" s="108"/>
      <c r="K273" s="122"/>
      <c r="L273" s="109">
        <f>IF(ISBLANK(G273),"",COUNTIF(G273:K273,"&gt;=0"))</f>
      </c>
      <c r="M273" s="110">
        <f>IF(ISBLANK(G273),"",(IF(LEFT(G273,1)="-",1,0)+IF(LEFT(H273,1)="-",1,0)+IF(LEFT(I273,1)="-",1,0)+IF(LEFT(J273,1)="-",1,0)+IF(LEFT(K273,1)="-",1,0)))</f>
      </c>
      <c r="N273" s="111">
        <f t="shared" si="8"/>
      </c>
      <c r="O273" s="112">
        <f t="shared" si="8"/>
      </c>
      <c r="P273" s="74"/>
    </row>
    <row r="274" spans="2:16" ht="16.5" thickBot="1">
      <c r="B274" s="74"/>
      <c r="C274" s="104" t="s">
        <v>129</v>
      </c>
      <c r="D274" s="106" t="str">
        <f>IF(+D264&gt;"",D264&amp;" - "&amp;H263,"")</f>
        <v>Alex Naumi - Rasmus Repo</v>
      </c>
      <c r="E274" s="105"/>
      <c r="F274" s="107"/>
      <c r="G274" s="122"/>
      <c r="H274" s="108"/>
      <c r="I274" s="122"/>
      <c r="J274" s="108"/>
      <c r="K274" s="108"/>
      <c r="L274" s="109">
        <f>IF(ISBLANK(G274),"",COUNTIF(G274:K274,"&gt;=0"))</f>
      </c>
      <c r="M274" s="123">
        <f>IF(ISBLANK(G274),"",(IF(LEFT(G274,1)="-",1,0)+IF(LEFT(H274,1)="-",1,0)+IF(LEFT(I274,1)="-",1,0)+IF(LEFT(J274,1)="-",1,0)+IF(LEFT(K274,1)="-",1,0)))</f>
      </c>
      <c r="N274" s="111">
        <f t="shared" si="8"/>
      </c>
      <c r="O274" s="112">
        <f t="shared" si="8"/>
      </c>
      <c r="P274" s="74"/>
    </row>
    <row r="275" spans="2:16" ht="16.5" thickBot="1">
      <c r="B275" s="68"/>
      <c r="C275" s="71"/>
      <c r="D275" s="71"/>
      <c r="E275" s="71"/>
      <c r="F275" s="71"/>
      <c r="G275" s="71"/>
      <c r="H275" s="71"/>
      <c r="I275" s="71"/>
      <c r="J275" s="124" t="s">
        <v>21</v>
      </c>
      <c r="K275" s="125"/>
      <c r="L275" s="126">
        <f>IF(ISBLANK(E270),"",SUM(L270:L274))</f>
      </c>
      <c r="M275" s="127">
        <f>IF(ISBLANK(F270),"",SUM(M270:M274))</f>
      </c>
      <c r="N275" s="128">
        <f>IF(ISBLANK(G270),"",SUM(N270:N274))</f>
        <v>3</v>
      </c>
      <c r="O275" s="129">
        <f>IF(ISBLANK(G270),"",SUM(O270:O274))</f>
        <v>0</v>
      </c>
      <c r="P275" s="74"/>
    </row>
    <row r="276" spans="2:16" ht="15.75">
      <c r="B276" s="68"/>
      <c r="C276" s="70" t="s">
        <v>95</v>
      </c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80"/>
    </row>
    <row r="277" spans="2:16" ht="15.75">
      <c r="B277" s="68"/>
      <c r="C277" s="130" t="s">
        <v>96</v>
      </c>
      <c r="D277" s="130"/>
      <c r="E277" s="130" t="s">
        <v>97</v>
      </c>
      <c r="F277" s="131"/>
      <c r="G277" s="130"/>
      <c r="H277" s="130" t="s">
        <v>8</v>
      </c>
      <c r="I277" s="131"/>
      <c r="J277" s="130"/>
      <c r="K277" s="132" t="s">
        <v>98</v>
      </c>
      <c r="L277" s="69"/>
      <c r="M277" s="71"/>
      <c r="N277" s="71"/>
      <c r="O277" s="71"/>
      <c r="P277" s="80"/>
    </row>
    <row r="278" spans="2:16" ht="18.75" thickBot="1">
      <c r="B278" s="68"/>
      <c r="C278" s="71"/>
      <c r="D278" s="71"/>
      <c r="E278" s="71"/>
      <c r="F278" s="71"/>
      <c r="G278" s="71"/>
      <c r="H278" s="71"/>
      <c r="I278" s="71"/>
      <c r="J278" s="71"/>
      <c r="K278" s="155" t="str">
        <f>IF(N275=3,D262,IF(O275=3,H262,""))</f>
        <v>KoKa 1</v>
      </c>
      <c r="L278" s="156"/>
      <c r="M278" s="156"/>
      <c r="N278" s="156"/>
      <c r="O278" s="157"/>
      <c r="P278" s="74"/>
    </row>
    <row r="279" spans="2:16" ht="18">
      <c r="B279" s="133"/>
      <c r="C279" s="134"/>
      <c r="D279" s="134"/>
      <c r="E279" s="134"/>
      <c r="F279" s="134"/>
      <c r="G279" s="134"/>
      <c r="H279" s="134"/>
      <c r="I279" s="134"/>
      <c r="J279" s="134"/>
      <c r="K279" s="135"/>
      <c r="L279" s="135"/>
      <c r="M279" s="135"/>
      <c r="N279" s="135"/>
      <c r="O279" s="135"/>
      <c r="P279" s="136"/>
    </row>
    <row r="280" spans="2:16" ht="16.5" thickBot="1"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</row>
    <row r="281" spans="2:16" ht="18">
      <c r="B281" s="58"/>
      <c r="C281" s="58"/>
      <c r="D281" s="58"/>
      <c r="E281" s="58"/>
      <c r="F281" s="58"/>
      <c r="G281" s="58"/>
      <c r="H281" s="58"/>
      <c r="I281" s="58"/>
      <c r="J281" s="59"/>
      <c r="K281" s="59"/>
      <c r="L281" s="59"/>
      <c r="M281" s="59"/>
      <c r="N281" s="59"/>
      <c r="O281" s="60"/>
      <c r="P281" s="3"/>
    </row>
    <row r="282" spans="2:16" ht="15">
      <c r="B282" s="61" t="s">
        <v>99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2:16" ht="1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6" spans="2:16" ht="15.75">
      <c r="B286" s="63"/>
      <c r="C286" s="64"/>
      <c r="D286" s="65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7"/>
    </row>
    <row r="287" spans="2:16" ht="15.75">
      <c r="B287" s="68"/>
      <c r="C287" s="69"/>
      <c r="D287" s="70" t="s">
        <v>109</v>
      </c>
      <c r="E287" s="71"/>
      <c r="F287" s="71"/>
      <c r="G287" s="69"/>
      <c r="H287" s="72" t="s">
        <v>84</v>
      </c>
      <c r="I287" s="73"/>
      <c r="J287" s="171" t="s">
        <v>186</v>
      </c>
      <c r="K287" s="160"/>
      <c r="L287" s="160"/>
      <c r="M287" s="160"/>
      <c r="N287" s="160"/>
      <c r="O287" s="161"/>
      <c r="P287" s="74"/>
    </row>
    <row r="288" spans="2:16" ht="20.25">
      <c r="B288" s="68"/>
      <c r="C288" s="75"/>
      <c r="D288" s="76" t="s">
        <v>110</v>
      </c>
      <c r="E288" s="71"/>
      <c r="F288" s="71"/>
      <c r="G288" s="69"/>
      <c r="H288" s="72" t="s">
        <v>85</v>
      </c>
      <c r="I288" s="73"/>
      <c r="J288" s="171"/>
      <c r="K288" s="160"/>
      <c r="L288" s="160"/>
      <c r="M288" s="160"/>
      <c r="N288" s="160"/>
      <c r="O288" s="161"/>
      <c r="P288" s="74"/>
    </row>
    <row r="289" spans="2:16" ht="15.75">
      <c r="B289" s="68"/>
      <c r="C289" s="71"/>
      <c r="D289" s="71" t="s">
        <v>111</v>
      </c>
      <c r="E289" s="71"/>
      <c r="F289" s="71"/>
      <c r="G289" s="71"/>
      <c r="H289" s="72" t="s">
        <v>86</v>
      </c>
      <c r="I289" s="77"/>
      <c r="J289" s="171" t="s">
        <v>29</v>
      </c>
      <c r="K289" s="171"/>
      <c r="L289" s="171"/>
      <c r="M289" s="171"/>
      <c r="N289" s="171"/>
      <c r="O289" s="166"/>
      <c r="P289" s="74"/>
    </row>
    <row r="290" spans="2:16" ht="15.75">
      <c r="B290" s="68"/>
      <c r="C290" s="71"/>
      <c r="D290" s="71"/>
      <c r="E290" s="71"/>
      <c r="F290" s="71"/>
      <c r="G290" s="71"/>
      <c r="H290" s="72" t="s">
        <v>112</v>
      </c>
      <c r="I290" s="73"/>
      <c r="J290" s="163"/>
      <c r="K290" s="164"/>
      <c r="L290" s="164"/>
      <c r="M290" s="78" t="s">
        <v>113</v>
      </c>
      <c r="N290" s="165"/>
      <c r="O290" s="166"/>
      <c r="P290" s="74"/>
    </row>
    <row r="291" spans="2:16" ht="15.75">
      <c r="B291" s="68"/>
      <c r="C291" s="69"/>
      <c r="D291" s="79" t="s">
        <v>87</v>
      </c>
      <c r="E291" s="71"/>
      <c r="F291" s="71"/>
      <c r="G291" s="71"/>
      <c r="H291" s="79" t="s">
        <v>87</v>
      </c>
      <c r="I291" s="71"/>
      <c r="J291" s="71"/>
      <c r="K291" s="71"/>
      <c r="L291" s="71"/>
      <c r="M291" s="71"/>
      <c r="N291" s="71"/>
      <c r="O291" s="71"/>
      <c r="P291" s="80"/>
    </row>
    <row r="292" spans="2:16" ht="15.75">
      <c r="B292" s="74"/>
      <c r="C292" s="81" t="s">
        <v>114</v>
      </c>
      <c r="D292" s="167" t="s">
        <v>61</v>
      </c>
      <c r="E292" s="168"/>
      <c r="F292" s="82"/>
      <c r="G292" s="83" t="s">
        <v>114</v>
      </c>
      <c r="H292" s="167" t="s">
        <v>36</v>
      </c>
      <c r="I292" s="169"/>
      <c r="J292" s="169"/>
      <c r="K292" s="169"/>
      <c r="L292" s="169"/>
      <c r="M292" s="169"/>
      <c r="N292" s="169"/>
      <c r="O292" s="170"/>
      <c r="P292" s="74"/>
    </row>
    <row r="293" spans="2:16" ht="15.75">
      <c r="B293" s="74"/>
      <c r="C293" s="84" t="s">
        <v>88</v>
      </c>
      <c r="D293" s="158" t="s">
        <v>141</v>
      </c>
      <c r="E293" s="159" t="s">
        <v>115</v>
      </c>
      <c r="F293" s="85"/>
      <c r="G293" s="86" t="s">
        <v>89</v>
      </c>
      <c r="H293" s="158" t="s">
        <v>140</v>
      </c>
      <c r="I293" s="160" t="s">
        <v>116</v>
      </c>
      <c r="J293" s="160" t="s">
        <v>116</v>
      </c>
      <c r="K293" s="160" t="s">
        <v>116</v>
      </c>
      <c r="L293" s="160" t="s">
        <v>116</v>
      </c>
      <c r="M293" s="160" t="s">
        <v>116</v>
      </c>
      <c r="N293" s="160" t="s">
        <v>116</v>
      </c>
      <c r="O293" s="161" t="s">
        <v>116</v>
      </c>
      <c r="P293" s="74"/>
    </row>
    <row r="294" spans="2:16" ht="15.75">
      <c r="B294" s="74"/>
      <c r="C294" s="87" t="s">
        <v>51</v>
      </c>
      <c r="D294" s="158" t="s">
        <v>142</v>
      </c>
      <c r="E294" s="159" t="s">
        <v>117</v>
      </c>
      <c r="F294" s="85"/>
      <c r="G294" s="88" t="s">
        <v>90</v>
      </c>
      <c r="H294" s="158" t="s">
        <v>139</v>
      </c>
      <c r="I294" s="160" t="s">
        <v>118</v>
      </c>
      <c r="J294" s="160" t="s">
        <v>118</v>
      </c>
      <c r="K294" s="160" t="s">
        <v>118</v>
      </c>
      <c r="L294" s="160" t="s">
        <v>118</v>
      </c>
      <c r="M294" s="160" t="s">
        <v>118</v>
      </c>
      <c r="N294" s="160" t="s">
        <v>118</v>
      </c>
      <c r="O294" s="161" t="s">
        <v>118</v>
      </c>
      <c r="P294" s="74"/>
    </row>
    <row r="295" spans="2:16" ht="15.75">
      <c r="B295" s="68"/>
      <c r="C295" s="89" t="s">
        <v>91</v>
      </c>
      <c r="D295" s="90"/>
      <c r="E295" s="91"/>
      <c r="F295" s="92"/>
      <c r="G295" s="89" t="s">
        <v>91</v>
      </c>
      <c r="H295" s="93"/>
      <c r="I295" s="93"/>
      <c r="J295" s="93"/>
      <c r="K295" s="93"/>
      <c r="L295" s="93"/>
      <c r="M295" s="93"/>
      <c r="N295" s="93"/>
      <c r="O295" s="93"/>
      <c r="P295" s="80"/>
    </row>
    <row r="296" spans="2:16" ht="15.75">
      <c r="B296" s="74"/>
      <c r="C296" s="84"/>
      <c r="D296" s="158" t="s">
        <v>141</v>
      </c>
      <c r="E296" s="162" t="s">
        <v>115</v>
      </c>
      <c r="F296" s="85"/>
      <c r="G296" s="86"/>
      <c r="H296" s="158" t="s">
        <v>140</v>
      </c>
      <c r="I296" s="160" t="s">
        <v>116</v>
      </c>
      <c r="J296" s="160" t="s">
        <v>116</v>
      </c>
      <c r="K296" s="160" t="s">
        <v>116</v>
      </c>
      <c r="L296" s="160" t="s">
        <v>116</v>
      </c>
      <c r="M296" s="160" t="s">
        <v>116</v>
      </c>
      <c r="N296" s="160" t="s">
        <v>116</v>
      </c>
      <c r="O296" s="161" t="s">
        <v>116</v>
      </c>
      <c r="P296" s="74"/>
    </row>
    <row r="297" spans="2:16" ht="15.75">
      <c r="B297" s="74"/>
      <c r="C297" s="94"/>
      <c r="D297" s="158" t="s">
        <v>142</v>
      </c>
      <c r="E297" s="162" t="s">
        <v>117</v>
      </c>
      <c r="F297" s="85"/>
      <c r="G297" s="95"/>
      <c r="H297" s="158" t="s">
        <v>139</v>
      </c>
      <c r="I297" s="160" t="s">
        <v>118</v>
      </c>
      <c r="J297" s="160" t="s">
        <v>118</v>
      </c>
      <c r="K297" s="160" t="s">
        <v>118</v>
      </c>
      <c r="L297" s="160" t="s">
        <v>118</v>
      </c>
      <c r="M297" s="160" t="s">
        <v>118</v>
      </c>
      <c r="N297" s="160" t="s">
        <v>118</v>
      </c>
      <c r="O297" s="161" t="s">
        <v>118</v>
      </c>
      <c r="P297" s="74"/>
    </row>
    <row r="298" spans="2:16" ht="15.75">
      <c r="B298" s="68"/>
      <c r="C298" s="71"/>
      <c r="D298" s="71"/>
      <c r="E298" s="71"/>
      <c r="F298" s="71"/>
      <c r="G298" s="96" t="s">
        <v>119</v>
      </c>
      <c r="H298" s="79"/>
      <c r="I298" s="79"/>
      <c r="J298" s="79"/>
      <c r="K298" s="71"/>
      <c r="L298" s="71"/>
      <c r="M298" s="71"/>
      <c r="N298" s="97"/>
      <c r="O298" s="69"/>
      <c r="P298" s="80"/>
    </row>
    <row r="299" spans="2:16" ht="15.75">
      <c r="B299" s="68"/>
      <c r="C299" s="98" t="s">
        <v>92</v>
      </c>
      <c r="D299" s="71"/>
      <c r="E299" s="71"/>
      <c r="F299" s="71"/>
      <c r="G299" s="99" t="s">
        <v>120</v>
      </c>
      <c r="H299" s="99" t="s">
        <v>121</v>
      </c>
      <c r="I299" s="99" t="s">
        <v>122</v>
      </c>
      <c r="J299" s="99" t="s">
        <v>123</v>
      </c>
      <c r="K299" s="99" t="s">
        <v>124</v>
      </c>
      <c r="L299" s="100" t="s">
        <v>5</v>
      </c>
      <c r="M299" s="101"/>
      <c r="N299" s="102" t="s">
        <v>93</v>
      </c>
      <c r="O299" s="103" t="s">
        <v>94</v>
      </c>
      <c r="P299" s="74"/>
    </row>
    <row r="300" spans="2:16" ht="15.75">
      <c r="B300" s="74"/>
      <c r="C300" s="104" t="s">
        <v>125</v>
      </c>
      <c r="D300" s="105" t="str">
        <f>IF(+D293&gt;"",D293&amp;"-"&amp;H293,"")</f>
        <v>Veikka Flemming-Juuso Väisänen</v>
      </c>
      <c r="E300" s="106"/>
      <c r="F300" s="107"/>
      <c r="G300" s="108">
        <v>2</v>
      </c>
      <c r="H300" s="108">
        <v>0</v>
      </c>
      <c r="I300" s="108">
        <v>0</v>
      </c>
      <c r="J300" s="108"/>
      <c r="K300" s="108"/>
      <c r="L300" s="109">
        <f>IF(ISBLANK(G300),"",COUNTIF(G300:K300,"&gt;=0"))</f>
        <v>3</v>
      </c>
      <c r="M300" s="110">
        <f>IF(ISBLANK(G300),"",(IF(LEFT(G300,1)="-",1,0)+IF(LEFT(H300,1)="-",1,0)+IF(LEFT(I300,1)="-",1,0)+IF(LEFT(J300,1)="-",1,0)+IF(LEFT(K300,1)="-",1,0)))</f>
        <v>0</v>
      </c>
      <c r="N300" s="111">
        <f aca="true" t="shared" si="9" ref="N300:O304">IF(L300=3,1,"")</f>
        <v>1</v>
      </c>
      <c r="O300" s="112">
        <f t="shared" si="9"/>
      </c>
      <c r="P300" s="74"/>
    </row>
    <row r="301" spans="2:16" ht="15.75">
      <c r="B301" s="74"/>
      <c r="C301" s="104" t="s">
        <v>126</v>
      </c>
      <c r="D301" s="106" t="str">
        <f>IF(D294&gt;"",D294&amp;" - "&amp;H294,"")</f>
        <v>Alex Naumi - Adel Jrad</v>
      </c>
      <c r="E301" s="105"/>
      <c r="F301" s="107"/>
      <c r="G301" s="113">
        <v>2</v>
      </c>
      <c r="H301" s="108">
        <v>3</v>
      </c>
      <c r="I301" s="108">
        <v>0</v>
      </c>
      <c r="J301" s="108"/>
      <c r="K301" s="108"/>
      <c r="L301" s="109">
        <f>IF(ISBLANK(G301),"",COUNTIF(G301:K301,"&gt;=0"))</f>
        <v>3</v>
      </c>
      <c r="M301" s="110">
        <f>IF(ISBLANK(G301),"",(IF(LEFT(G301,1)="-",1,0)+IF(LEFT(H301,1)="-",1,0)+IF(LEFT(I301,1)="-",1,0)+IF(LEFT(J301,1)="-",1,0)+IF(LEFT(K301,1)="-",1,0)))</f>
        <v>0</v>
      </c>
      <c r="N301" s="111">
        <f t="shared" si="9"/>
        <v>1</v>
      </c>
      <c r="O301" s="112">
        <f t="shared" si="9"/>
      </c>
      <c r="P301" s="74"/>
    </row>
    <row r="302" spans="2:16" ht="15.75">
      <c r="B302" s="74"/>
      <c r="C302" s="114" t="s">
        <v>127</v>
      </c>
      <c r="D302" s="115" t="str">
        <f>IF(D296&gt;"",D296&amp;" / "&amp;D297,"")</f>
        <v>Veikka Flemming / Alex Naumi</v>
      </c>
      <c r="E302" s="116" t="str">
        <f>IF(H296&gt;"",H296&amp;" / "&amp;H297,"")</f>
        <v>Juuso Väisänen / Adel Jrad</v>
      </c>
      <c r="F302" s="117"/>
      <c r="G302" s="118">
        <v>0</v>
      </c>
      <c r="H302" s="119">
        <v>3</v>
      </c>
      <c r="I302" s="120">
        <v>3</v>
      </c>
      <c r="J302" s="120"/>
      <c r="K302" s="120"/>
      <c r="L302" s="109">
        <f>IF(ISBLANK(G302),"",COUNTIF(G302:K302,"&gt;=0"))</f>
        <v>3</v>
      </c>
      <c r="M302" s="110">
        <f>IF(ISBLANK(G302),"",(IF(LEFT(G302,1)="-",1,0)+IF(LEFT(H302,1)="-",1,0)+IF(LEFT(I302,1)="-",1,0)+IF(LEFT(J302,1)="-",1,0)+IF(LEFT(K302,1)="-",1,0)))</f>
        <v>0</v>
      </c>
      <c r="N302" s="111">
        <f t="shared" si="9"/>
        <v>1</v>
      </c>
      <c r="O302" s="112">
        <f t="shared" si="9"/>
      </c>
      <c r="P302" s="74"/>
    </row>
    <row r="303" spans="2:16" ht="15.75">
      <c r="B303" s="74"/>
      <c r="C303" s="104" t="s">
        <v>128</v>
      </c>
      <c r="D303" s="106" t="str">
        <f>IF(+D293&gt;"",D293&amp;" - "&amp;H294,"")</f>
        <v>Veikka Flemming - Adel Jrad</v>
      </c>
      <c r="E303" s="105"/>
      <c r="F303" s="107"/>
      <c r="G303" s="121"/>
      <c r="H303" s="108"/>
      <c r="I303" s="108"/>
      <c r="J303" s="108"/>
      <c r="K303" s="122"/>
      <c r="L303" s="109">
        <f>IF(ISBLANK(G303),"",COUNTIF(G303:K303,"&gt;=0"))</f>
      </c>
      <c r="M303" s="110">
        <f>IF(ISBLANK(G303),"",(IF(LEFT(G303,1)="-",1,0)+IF(LEFT(H303,1)="-",1,0)+IF(LEFT(I303,1)="-",1,0)+IF(LEFT(J303,1)="-",1,0)+IF(LEFT(K303,1)="-",1,0)))</f>
      </c>
      <c r="N303" s="111">
        <f t="shared" si="9"/>
      </c>
      <c r="O303" s="112">
        <f t="shared" si="9"/>
      </c>
      <c r="P303" s="74"/>
    </row>
    <row r="304" spans="2:16" ht="16.5" thickBot="1">
      <c r="B304" s="74"/>
      <c r="C304" s="104" t="s">
        <v>129</v>
      </c>
      <c r="D304" s="106" t="str">
        <f>IF(+D294&gt;"",D294&amp;" - "&amp;H293,"")</f>
        <v>Alex Naumi - Juuso Väisänen</v>
      </c>
      <c r="E304" s="105"/>
      <c r="F304" s="107"/>
      <c r="G304" s="122"/>
      <c r="H304" s="108"/>
      <c r="I304" s="122"/>
      <c r="J304" s="108"/>
      <c r="K304" s="108"/>
      <c r="L304" s="109">
        <f>IF(ISBLANK(G304),"",COUNTIF(G304:K304,"&gt;=0"))</f>
      </c>
      <c r="M304" s="123">
        <f>IF(ISBLANK(G304),"",(IF(LEFT(G304,1)="-",1,0)+IF(LEFT(H304,1)="-",1,0)+IF(LEFT(I304,1)="-",1,0)+IF(LEFT(J304,1)="-",1,0)+IF(LEFT(K304,1)="-",1,0)))</f>
      </c>
      <c r="N304" s="111">
        <f t="shared" si="9"/>
      </c>
      <c r="O304" s="112">
        <f t="shared" si="9"/>
      </c>
      <c r="P304" s="74"/>
    </row>
    <row r="305" spans="2:16" ht="16.5" thickBot="1">
      <c r="B305" s="68"/>
      <c r="C305" s="71"/>
      <c r="D305" s="71"/>
      <c r="E305" s="71"/>
      <c r="F305" s="71"/>
      <c r="G305" s="71"/>
      <c r="H305" s="71"/>
      <c r="I305" s="71"/>
      <c r="J305" s="124" t="s">
        <v>21</v>
      </c>
      <c r="K305" s="125"/>
      <c r="L305" s="126">
        <f>IF(ISBLANK(E300),"",SUM(L300:L304))</f>
      </c>
      <c r="M305" s="127">
        <f>IF(ISBLANK(F300),"",SUM(M300:M304))</f>
      </c>
      <c r="N305" s="128">
        <f>IF(ISBLANK(G300),"",SUM(N300:N304))</f>
        <v>3</v>
      </c>
      <c r="O305" s="129">
        <f>IF(ISBLANK(G300),"",SUM(O300:O304))</f>
        <v>0</v>
      </c>
      <c r="P305" s="74"/>
    </row>
    <row r="306" spans="2:16" ht="15.75">
      <c r="B306" s="68"/>
      <c r="C306" s="70" t="s">
        <v>95</v>
      </c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80"/>
    </row>
    <row r="307" spans="2:16" ht="15.75">
      <c r="B307" s="68"/>
      <c r="C307" s="130" t="s">
        <v>96</v>
      </c>
      <c r="D307" s="130"/>
      <c r="E307" s="130" t="s">
        <v>97</v>
      </c>
      <c r="F307" s="131"/>
      <c r="G307" s="130"/>
      <c r="H307" s="130" t="s">
        <v>8</v>
      </c>
      <c r="I307" s="131"/>
      <c r="J307" s="130"/>
      <c r="K307" s="132" t="s">
        <v>98</v>
      </c>
      <c r="L307" s="69"/>
      <c r="M307" s="71"/>
      <c r="N307" s="71"/>
      <c r="O307" s="71"/>
      <c r="P307" s="80"/>
    </row>
    <row r="308" spans="2:16" ht="18.75" thickBot="1">
      <c r="B308" s="68"/>
      <c r="C308" s="71"/>
      <c r="D308" s="71"/>
      <c r="E308" s="71"/>
      <c r="F308" s="71"/>
      <c r="G308" s="71"/>
      <c r="H308" s="71"/>
      <c r="I308" s="71"/>
      <c r="J308" s="71"/>
      <c r="K308" s="155" t="str">
        <f>IF(N305=3,D292,IF(O305=3,H292,""))</f>
        <v>KoKa 1</v>
      </c>
      <c r="L308" s="156"/>
      <c r="M308" s="156"/>
      <c r="N308" s="156"/>
      <c r="O308" s="157"/>
      <c r="P308" s="74"/>
    </row>
    <row r="309" spans="2:16" ht="18">
      <c r="B309" s="133"/>
      <c r="C309" s="134"/>
      <c r="D309" s="134"/>
      <c r="E309" s="134"/>
      <c r="F309" s="134"/>
      <c r="G309" s="134"/>
      <c r="H309" s="134"/>
      <c r="I309" s="134"/>
      <c r="J309" s="134"/>
      <c r="K309" s="135"/>
      <c r="L309" s="135"/>
      <c r="M309" s="135"/>
      <c r="N309" s="135"/>
      <c r="O309" s="135"/>
      <c r="P309" s="136"/>
    </row>
    <row r="310" spans="2:16" ht="16.5" thickBot="1"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</row>
    <row r="311" spans="2:16" ht="18">
      <c r="B311" s="58"/>
      <c r="C311" s="58"/>
      <c r="D311" s="58"/>
      <c r="E311" s="58"/>
      <c r="F311" s="58"/>
      <c r="G311" s="58"/>
      <c r="H311" s="58"/>
      <c r="I311" s="58"/>
      <c r="J311" s="59"/>
      <c r="K311" s="59"/>
      <c r="L311" s="59"/>
      <c r="M311" s="59"/>
      <c r="N311" s="59"/>
      <c r="O311" s="60"/>
      <c r="P311" s="3"/>
    </row>
    <row r="312" spans="2:16" ht="15">
      <c r="B312" s="61" t="s">
        <v>99</v>
      </c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2:16" ht="1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6" spans="2:16" ht="15.75">
      <c r="B316" s="63"/>
      <c r="C316" s="64"/>
      <c r="D316" s="65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7"/>
    </row>
    <row r="317" spans="2:16" ht="15.75">
      <c r="B317" s="68"/>
      <c r="C317" s="69"/>
      <c r="D317" s="70" t="s">
        <v>109</v>
      </c>
      <c r="E317" s="71"/>
      <c r="F317" s="71"/>
      <c r="G317" s="69"/>
      <c r="H317" s="72" t="s">
        <v>84</v>
      </c>
      <c r="I317" s="73"/>
      <c r="J317" s="171" t="s">
        <v>186</v>
      </c>
      <c r="K317" s="160"/>
      <c r="L317" s="160"/>
      <c r="M317" s="160"/>
      <c r="N317" s="160"/>
      <c r="O317" s="161"/>
      <c r="P317" s="74"/>
    </row>
    <row r="318" spans="2:16" ht="20.25">
      <c r="B318" s="68"/>
      <c r="C318" s="75"/>
      <c r="D318" s="76" t="s">
        <v>110</v>
      </c>
      <c r="E318" s="71"/>
      <c r="F318" s="71"/>
      <c r="G318" s="69"/>
      <c r="H318" s="72" t="s">
        <v>85</v>
      </c>
      <c r="I318" s="73"/>
      <c r="J318" s="171"/>
      <c r="K318" s="160"/>
      <c r="L318" s="160"/>
      <c r="M318" s="160"/>
      <c r="N318" s="160"/>
      <c r="O318" s="161"/>
      <c r="P318" s="74"/>
    </row>
    <row r="319" spans="2:16" ht="15.75">
      <c r="B319" s="68"/>
      <c r="C319" s="71"/>
      <c r="D319" s="71" t="s">
        <v>111</v>
      </c>
      <c r="E319" s="71"/>
      <c r="F319" s="71"/>
      <c r="G319" s="71"/>
      <c r="H319" s="72" t="s">
        <v>86</v>
      </c>
      <c r="I319" s="77"/>
      <c r="J319" s="171" t="s">
        <v>29</v>
      </c>
      <c r="K319" s="171"/>
      <c r="L319" s="171"/>
      <c r="M319" s="171"/>
      <c r="N319" s="171"/>
      <c r="O319" s="166"/>
      <c r="P319" s="74"/>
    </row>
    <row r="320" spans="2:16" ht="15.75">
      <c r="B320" s="68"/>
      <c r="C320" s="71"/>
      <c r="D320" s="71"/>
      <c r="E320" s="71"/>
      <c r="F320" s="71"/>
      <c r="G320" s="71"/>
      <c r="H320" s="72" t="s">
        <v>112</v>
      </c>
      <c r="I320" s="73"/>
      <c r="J320" s="163"/>
      <c r="K320" s="164"/>
      <c r="L320" s="164"/>
      <c r="M320" s="78" t="s">
        <v>113</v>
      </c>
      <c r="N320" s="165"/>
      <c r="O320" s="166"/>
      <c r="P320" s="74"/>
    </row>
    <row r="321" spans="2:16" ht="15.75">
      <c r="B321" s="68"/>
      <c r="C321" s="69"/>
      <c r="D321" s="79" t="s">
        <v>87</v>
      </c>
      <c r="E321" s="71"/>
      <c r="F321" s="71"/>
      <c r="G321" s="71"/>
      <c r="H321" s="79" t="s">
        <v>87</v>
      </c>
      <c r="I321" s="71"/>
      <c r="J321" s="71"/>
      <c r="K321" s="71"/>
      <c r="L321" s="71"/>
      <c r="M321" s="71"/>
      <c r="N321" s="71"/>
      <c r="O321" s="71"/>
      <c r="P321" s="80"/>
    </row>
    <row r="322" spans="2:16" ht="15.75">
      <c r="B322" s="74"/>
      <c r="C322" s="81" t="s">
        <v>114</v>
      </c>
      <c r="D322" s="167" t="s">
        <v>33</v>
      </c>
      <c r="E322" s="168"/>
      <c r="F322" s="82"/>
      <c r="G322" s="83" t="s">
        <v>114</v>
      </c>
      <c r="H322" s="167" t="s">
        <v>61</v>
      </c>
      <c r="I322" s="169"/>
      <c r="J322" s="169"/>
      <c r="K322" s="169"/>
      <c r="L322" s="169"/>
      <c r="M322" s="169"/>
      <c r="N322" s="169"/>
      <c r="O322" s="170"/>
      <c r="P322" s="74"/>
    </row>
    <row r="323" spans="2:16" ht="15.75">
      <c r="B323" s="74"/>
      <c r="C323" s="84" t="s">
        <v>88</v>
      </c>
      <c r="D323" s="158" t="s">
        <v>135</v>
      </c>
      <c r="E323" s="159" t="s">
        <v>115</v>
      </c>
      <c r="F323" s="85"/>
      <c r="G323" s="86" t="s">
        <v>89</v>
      </c>
      <c r="H323" s="158" t="s">
        <v>142</v>
      </c>
      <c r="I323" s="160" t="s">
        <v>116</v>
      </c>
      <c r="J323" s="160" t="s">
        <v>116</v>
      </c>
      <c r="K323" s="160" t="s">
        <v>116</v>
      </c>
      <c r="L323" s="160" t="s">
        <v>116</v>
      </c>
      <c r="M323" s="160" t="s">
        <v>116</v>
      </c>
      <c r="N323" s="160" t="s">
        <v>116</v>
      </c>
      <c r="O323" s="161" t="s">
        <v>116</v>
      </c>
      <c r="P323" s="74"/>
    </row>
    <row r="324" spans="2:16" ht="15.75">
      <c r="B324" s="74"/>
      <c r="C324" s="87" t="s">
        <v>51</v>
      </c>
      <c r="D324" s="158" t="s">
        <v>136</v>
      </c>
      <c r="E324" s="159" t="s">
        <v>117</v>
      </c>
      <c r="F324" s="85"/>
      <c r="G324" s="88" t="s">
        <v>90</v>
      </c>
      <c r="H324" s="158" t="s">
        <v>141</v>
      </c>
      <c r="I324" s="160" t="s">
        <v>118</v>
      </c>
      <c r="J324" s="160" t="s">
        <v>118</v>
      </c>
      <c r="K324" s="160" t="s">
        <v>118</v>
      </c>
      <c r="L324" s="160" t="s">
        <v>118</v>
      </c>
      <c r="M324" s="160" t="s">
        <v>118</v>
      </c>
      <c r="N324" s="160" t="s">
        <v>118</v>
      </c>
      <c r="O324" s="161" t="s">
        <v>118</v>
      </c>
      <c r="P324" s="74"/>
    </row>
    <row r="325" spans="2:16" ht="15.75">
      <c r="B325" s="68"/>
      <c r="C325" s="89" t="s">
        <v>91</v>
      </c>
      <c r="D325" s="90"/>
      <c r="E325" s="91"/>
      <c r="F325" s="92"/>
      <c r="G325" s="89" t="s">
        <v>91</v>
      </c>
      <c r="H325" s="93"/>
      <c r="I325" s="93"/>
      <c r="J325" s="93"/>
      <c r="K325" s="93"/>
      <c r="L325" s="93"/>
      <c r="M325" s="93"/>
      <c r="N325" s="93"/>
      <c r="O325" s="93"/>
      <c r="P325" s="80"/>
    </row>
    <row r="326" spans="2:16" ht="15.75">
      <c r="B326" s="74"/>
      <c r="C326" s="84"/>
      <c r="D326" s="158" t="s">
        <v>135</v>
      </c>
      <c r="E326" s="162" t="s">
        <v>115</v>
      </c>
      <c r="F326" s="85"/>
      <c r="G326" s="86"/>
      <c r="H326" s="158" t="s">
        <v>142</v>
      </c>
      <c r="I326" s="160" t="s">
        <v>116</v>
      </c>
      <c r="J326" s="160" t="s">
        <v>116</v>
      </c>
      <c r="K326" s="160" t="s">
        <v>116</v>
      </c>
      <c r="L326" s="160" t="s">
        <v>116</v>
      </c>
      <c r="M326" s="160" t="s">
        <v>116</v>
      </c>
      <c r="N326" s="160" t="s">
        <v>116</v>
      </c>
      <c r="O326" s="161" t="s">
        <v>116</v>
      </c>
      <c r="P326" s="74"/>
    </row>
    <row r="327" spans="2:16" ht="15.75">
      <c r="B327" s="74"/>
      <c r="C327" s="94"/>
      <c r="D327" s="158" t="s">
        <v>136</v>
      </c>
      <c r="E327" s="162" t="s">
        <v>117</v>
      </c>
      <c r="F327" s="85"/>
      <c r="G327" s="95"/>
      <c r="H327" s="158" t="s">
        <v>141</v>
      </c>
      <c r="I327" s="160" t="s">
        <v>118</v>
      </c>
      <c r="J327" s="160" t="s">
        <v>118</v>
      </c>
      <c r="K327" s="160" t="s">
        <v>118</v>
      </c>
      <c r="L327" s="160" t="s">
        <v>118</v>
      </c>
      <c r="M327" s="160" t="s">
        <v>118</v>
      </c>
      <c r="N327" s="160" t="s">
        <v>118</v>
      </c>
      <c r="O327" s="161" t="s">
        <v>118</v>
      </c>
      <c r="P327" s="74"/>
    </row>
    <row r="328" spans="2:16" ht="15.75">
      <c r="B328" s="68"/>
      <c r="C328" s="71"/>
      <c r="D328" s="71"/>
      <c r="E328" s="71"/>
      <c r="F328" s="71"/>
      <c r="G328" s="96" t="s">
        <v>119</v>
      </c>
      <c r="H328" s="79"/>
      <c r="I328" s="79"/>
      <c r="J328" s="79"/>
      <c r="K328" s="71"/>
      <c r="L328" s="71"/>
      <c r="M328" s="71"/>
      <c r="N328" s="97"/>
      <c r="O328" s="69"/>
      <c r="P328" s="80"/>
    </row>
    <row r="329" spans="2:16" ht="15.75">
      <c r="B329" s="68"/>
      <c r="C329" s="98" t="s">
        <v>92</v>
      </c>
      <c r="D329" s="71"/>
      <c r="E329" s="71"/>
      <c r="F329" s="71"/>
      <c r="G329" s="99" t="s">
        <v>120</v>
      </c>
      <c r="H329" s="99" t="s">
        <v>121</v>
      </c>
      <c r="I329" s="99" t="s">
        <v>122</v>
      </c>
      <c r="J329" s="99" t="s">
        <v>123</v>
      </c>
      <c r="K329" s="99" t="s">
        <v>124</v>
      </c>
      <c r="L329" s="100" t="s">
        <v>5</v>
      </c>
      <c r="M329" s="101"/>
      <c r="N329" s="102" t="s">
        <v>93</v>
      </c>
      <c r="O329" s="103" t="s">
        <v>94</v>
      </c>
      <c r="P329" s="74"/>
    </row>
    <row r="330" spans="2:16" ht="15.75">
      <c r="B330" s="74"/>
      <c r="C330" s="104" t="s">
        <v>125</v>
      </c>
      <c r="D330" s="105" t="str">
        <f>IF(+D323&gt;"",D323&amp;"-"&amp;H323,"")</f>
        <v>Taneli Rautalin-Alex Naumi</v>
      </c>
      <c r="E330" s="106"/>
      <c r="F330" s="107"/>
      <c r="G330" s="108">
        <v>-6</v>
      </c>
      <c r="H330" s="108">
        <v>-1</v>
      </c>
      <c r="I330" s="108">
        <v>-8</v>
      </c>
      <c r="J330" s="108"/>
      <c r="K330" s="108"/>
      <c r="L330" s="109">
        <f>IF(ISBLANK(G330),"",COUNTIF(G330:K330,"&gt;=0"))</f>
        <v>0</v>
      </c>
      <c r="M330" s="110">
        <f>IF(ISBLANK(G330),"",(IF(LEFT(G330,1)="-",1,0)+IF(LEFT(H330,1)="-",1,0)+IF(LEFT(I330,1)="-",1,0)+IF(LEFT(J330,1)="-",1,0)+IF(LEFT(K330,1)="-",1,0)))</f>
        <v>3</v>
      </c>
      <c r="N330" s="111">
        <f aca="true" t="shared" si="10" ref="N330:O334">IF(L330=3,1,"")</f>
      </c>
      <c r="O330" s="112">
        <f t="shared" si="10"/>
        <v>1</v>
      </c>
      <c r="P330" s="74"/>
    </row>
    <row r="331" spans="2:16" ht="15.75">
      <c r="B331" s="74"/>
      <c r="C331" s="104" t="s">
        <v>126</v>
      </c>
      <c r="D331" s="106" t="str">
        <f>IF(D324&gt;"",D324&amp;" - "&amp;H324,"")</f>
        <v>Aleksi Tiljander - Veikka Flemming</v>
      </c>
      <c r="E331" s="105"/>
      <c r="F331" s="107"/>
      <c r="G331" s="113">
        <v>-1</v>
      </c>
      <c r="H331" s="108">
        <v>9</v>
      </c>
      <c r="I331" s="108">
        <v>-6</v>
      </c>
      <c r="J331" s="108">
        <v>-5</v>
      </c>
      <c r="K331" s="108"/>
      <c r="L331" s="109">
        <f>IF(ISBLANK(G331),"",COUNTIF(G331:K331,"&gt;=0"))</f>
        <v>1</v>
      </c>
      <c r="M331" s="110">
        <f>IF(ISBLANK(G331),"",(IF(LEFT(G331,1)="-",1,0)+IF(LEFT(H331,1)="-",1,0)+IF(LEFT(I331,1)="-",1,0)+IF(LEFT(J331,1)="-",1,0)+IF(LEFT(K331,1)="-",1,0)))</f>
        <v>3</v>
      </c>
      <c r="N331" s="111">
        <f t="shared" si="10"/>
      </c>
      <c r="O331" s="112">
        <f t="shared" si="10"/>
        <v>1</v>
      </c>
      <c r="P331" s="74"/>
    </row>
    <row r="332" spans="2:16" ht="15.75">
      <c r="B332" s="74"/>
      <c r="C332" s="114" t="s">
        <v>127</v>
      </c>
      <c r="D332" s="115" t="str">
        <f>IF(D326&gt;"",D326&amp;" / "&amp;D327,"")</f>
        <v>Taneli Rautalin / Aleksi Tiljander</v>
      </c>
      <c r="E332" s="116" t="str">
        <f>IF(H326&gt;"",H326&amp;" / "&amp;H327,"")</f>
        <v>Alex Naumi / Veikka Flemming</v>
      </c>
      <c r="F332" s="117"/>
      <c r="G332" s="118">
        <v>-8</v>
      </c>
      <c r="H332" s="119">
        <v>-8</v>
      </c>
      <c r="I332" s="120">
        <v>-4</v>
      </c>
      <c r="J332" s="120"/>
      <c r="K332" s="120"/>
      <c r="L332" s="109">
        <f>IF(ISBLANK(G332),"",COUNTIF(G332:K332,"&gt;=0"))</f>
        <v>0</v>
      </c>
      <c r="M332" s="110">
        <f>IF(ISBLANK(G332),"",(IF(LEFT(G332,1)="-",1,0)+IF(LEFT(H332,1)="-",1,0)+IF(LEFT(I332,1)="-",1,0)+IF(LEFT(J332,1)="-",1,0)+IF(LEFT(K332,1)="-",1,0)))</f>
        <v>3</v>
      </c>
      <c r="N332" s="111">
        <f t="shared" si="10"/>
      </c>
      <c r="O332" s="112">
        <f t="shared" si="10"/>
        <v>1</v>
      </c>
      <c r="P332" s="74"/>
    </row>
    <row r="333" spans="2:16" ht="15.75">
      <c r="B333" s="74"/>
      <c r="C333" s="104" t="s">
        <v>128</v>
      </c>
      <c r="D333" s="106" t="str">
        <f>IF(+D323&gt;"",D323&amp;" - "&amp;H324,"")</f>
        <v>Taneli Rautalin - Veikka Flemming</v>
      </c>
      <c r="E333" s="105"/>
      <c r="F333" s="107"/>
      <c r="G333" s="121"/>
      <c r="H333" s="108"/>
      <c r="I333" s="108"/>
      <c r="J333" s="108"/>
      <c r="K333" s="122"/>
      <c r="L333" s="109">
        <f>IF(ISBLANK(G333),"",COUNTIF(G333:K333,"&gt;=0"))</f>
      </c>
      <c r="M333" s="110">
        <f>IF(ISBLANK(G333),"",(IF(LEFT(G333,1)="-",1,0)+IF(LEFT(H333,1)="-",1,0)+IF(LEFT(I333,1)="-",1,0)+IF(LEFT(J333,1)="-",1,0)+IF(LEFT(K333,1)="-",1,0)))</f>
      </c>
      <c r="N333" s="111">
        <f t="shared" si="10"/>
      </c>
      <c r="O333" s="112">
        <f t="shared" si="10"/>
      </c>
      <c r="P333" s="74"/>
    </row>
    <row r="334" spans="2:16" ht="16.5" thickBot="1">
      <c r="B334" s="74"/>
      <c r="C334" s="104" t="s">
        <v>129</v>
      </c>
      <c r="D334" s="106" t="str">
        <f>IF(+D324&gt;"",D324&amp;" - "&amp;H323,"")</f>
        <v>Aleksi Tiljander - Alex Naumi</v>
      </c>
      <c r="E334" s="105"/>
      <c r="F334" s="107"/>
      <c r="G334" s="122"/>
      <c r="H334" s="108"/>
      <c r="I334" s="122"/>
      <c r="J334" s="108"/>
      <c r="K334" s="108"/>
      <c r="L334" s="109">
        <f>IF(ISBLANK(G334),"",COUNTIF(G334:K334,"&gt;=0"))</f>
      </c>
      <c r="M334" s="123">
        <f>IF(ISBLANK(G334),"",(IF(LEFT(G334,1)="-",1,0)+IF(LEFT(H334,1)="-",1,0)+IF(LEFT(I334,1)="-",1,0)+IF(LEFT(J334,1)="-",1,0)+IF(LEFT(K334,1)="-",1,0)))</f>
      </c>
      <c r="N334" s="111">
        <f t="shared" si="10"/>
      </c>
      <c r="O334" s="112">
        <f t="shared" si="10"/>
      </c>
      <c r="P334" s="74"/>
    </row>
    <row r="335" spans="2:16" ht="16.5" thickBot="1">
      <c r="B335" s="68"/>
      <c r="C335" s="71"/>
      <c r="D335" s="71"/>
      <c r="E335" s="71"/>
      <c r="F335" s="71"/>
      <c r="G335" s="71"/>
      <c r="H335" s="71"/>
      <c r="I335" s="71"/>
      <c r="J335" s="124" t="s">
        <v>21</v>
      </c>
      <c r="K335" s="125"/>
      <c r="L335" s="126">
        <f>IF(ISBLANK(E330),"",SUM(L330:L334))</f>
      </c>
      <c r="M335" s="127">
        <f>IF(ISBLANK(F330),"",SUM(M330:M334))</f>
      </c>
      <c r="N335" s="128">
        <f>IF(ISBLANK(G330),"",SUM(N330:N334))</f>
        <v>0</v>
      </c>
      <c r="O335" s="129">
        <f>IF(ISBLANK(G330),"",SUM(O330:O334))</f>
        <v>3</v>
      </c>
      <c r="P335" s="74"/>
    </row>
    <row r="336" spans="2:16" ht="15.75">
      <c r="B336" s="68"/>
      <c r="C336" s="70" t="s">
        <v>95</v>
      </c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80"/>
    </row>
    <row r="337" spans="2:16" ht="15.75">
      <c r="B337" s="68"/>
      <c r="C337" s="130" t="s">
        <v>96</v>
      </c>
      <c r="D337" s="130"/>
      <c r="E337" s="130" t="s">
        <v>97</v>
      </c>
      <c r="F337" s="131"/>
      <c r="G337" s="130"/>
      <c r="H337" s="130" t="s">
        <v>8</v>
      </c>
      <c r="I337" s="131"/>
      <c r="J337" s="130"/>
      <c r="K337" s="132" t="s">
        <v>98</v>
      </c>
      <c r="L337" s="69"/>
      <c r="M337" s="71"/>
      <c r="N337" s="71"/>
      <c r="O337" s="71"/>
      <c r="P337" s="80"/>
    </row>
    <row r="338" spans="2:16" ht="18.75" thickBot="1">
      <c r="B338" s="68"/>
      <c r="C338" s="71"/>
      <c r="D338" s="71"/>
      <c r="E338" s="71"/>
      <c r="F338" s="71"/>
      <c r="G338" s="71"/>
      <c r="H338" s="71"/>
      <c r="I338" s="71"/>
      <c r="J338" s="71"/>
      <c r="K338" s="155" t="str">
        <f>IF(N335=3,D322,IF(O335=3,H322,""))</f>
        <v>KoKa 1</v>
      </c>
      <c r="L338" s="156"/>
      <c r="M338" s="156"/>
      <c r="N338" s="156"/>
      <c r="O338" s="157"/>
      <c r="P338" s="74"/>
    </row>
    <row r="339" spans="2:16" ht="18">
      <c r="B339" s="133"/>
      <c r="C339" s="134"/>
      <c r="D339" s="134"/>
      <c r="E339" s="134"/>
      <c r="F339" s="134"/>
      <c r="G339" s="134"/>
      <c r="H339" s="134"/>
      <c r="I339" s="134"/>
      <c r="J339" s="134"/>
      <c r="K339" s="135"/>
      <c r="L339" s="135"/>
      <c r="M339" s="135"/>
      <c r="N339" s="135"/>
      <c r="O339" s="135"/>
      <c r="P339" s="136"/>
    </row>
    <row r="340" spans="2:16" ht="16.5" thickBot="1"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</row>
    <row r="341" spans="2:16" ht="18">
      <c r="B341" s="58"/>
      <c r="C341" s="58"/>
      <c r="D341" s="58"/>
      <c r="E341" s="58"/>
      <c r="F341" s="58"/>
      <c r="G341" s="58"/>
      <c r="H341" s="58"/>
      <c r="I341" s="58"/>
      <c r="J341" s="59"/>
      <c r="K341" s="59"/>
      <c r="L341" s="59"/>
      <c r="M341" s="59"/>
      <c r="N341" s="59"/>
      <c r="O341" s="60"/>
      <c r="P341" s="3"/>
    </row>
    <row r="342" spans="2:16" ht="15">
      <c r="B342" s="61" t="s">
        <v>99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2:16" ht="1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6" spans="2:16" ht="15.75">
      <c r="B346" s="63"/>
      <c r="C346" s="64"/>
      <c r="D346" s="65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7"/>
    </row>
    <row r="347" spans="2:16" ht="15.75">
      <c r="B347" s="68"/>
      <c r="C347" s="69"/>
      <c r="D347" s="70" t="s">
        <v>109</v>
      </c>
      <c r="E347" s="71"/>
      <c r="F347" s="71"/>
      <c r="G347" s="69"/>
      <c r="H347" s="72" t="s">
        <v>84</v>
      </c>
      <c r="I347" s="73"/>
      <c r="J347" s="171" t="s">
        <v>186</v>
      </c>
      <c r="K347" s="160"/>
      <c r="L347" s="160"/>
      <c r="M347" s="160"/>
      <c r="N347" s="160"/>
      <c r="O347" s="161"/>
      <c r="P347" s="74"/>
    </row>
    <row r="348" spans="2:16" ht="20.25">
      <c r="B348" s="68"/>
      <c r="C348" s="75"/>
      <c r="D348" s="76" t="s">
        <v>110</v>
      </c>
      <c r="E348" s="71"/>
      <c r="F348" s="71"/>
      <c r="G348" s="69"/>
      <c r="H348" s="72" t="s">
        <v>85</v>
      </c>
      <c r="I348" s="73"/>
      <c r="J348" s="171"/>
      <c r="K348" s="160"/>
      <c r="L348" s="160"/>
      <c r="M348" s="160"/>
      <c r="N348" s="160"/>
      <c r="O348" s="161"/>
      <c r="P348" s="74"/>
    </row>
    <row r="349" spans="2:16" ht="15.75">
      <c r="B349" s="68"/>
      <c r="C349" s="71"/>
      <c r="D349" s="71" t="s">
        <v>111</v>
      </c>
      <c r="E349" s="71"/>
      <c r="F349" s="71"/>
      <c r="G349" s="71"/>
      <c r="H349" s="72" t="s">
        <v>86</v>
      </c>
      <c r="I349" s="77"/>
      <c r="J349" s="171" t="s">
        <v>145</v>
      </c>
      <c r="K349" s="171"/>
      <c r="L349" s="171"/>
      <c r="M349" s="171"/>
      <c r="N349" s="171"/>
      <c r="O349" s="166"/>
      <c r="P349" s="74"/>
    </row>
    <row r="350" spans="2:16" ht="15.75">
      <c r="B350" s="68"/>
      <c r="C350" s="71"/>
      <c r="D350" s="71"/>
      <c r="E350" s="71"/>
      <c r="F350" s="71"/>
      <c r="G350" s="71"/>
      <c r="H350" s="72" t="s">
        <v>112</v>
      </c>
      <c r="I350" s="73"/>
      <c r="J350" s="163"/>
      <c r="K350" s="164"/>
      <c r="L350" s="164"/>
      <c r="M350" s="78" t="s">
        <v>113</v>
      </c>
      <c r="N350" s="165"/>
      <c r="O350" s="166"/>
      <c r="P350" s="74"/>
    </row>
    <row r="351" spans="2:16" ht="15.75">
      <c r="B351" s="68"/>
      <c r="C351" s="69"/>
      <c r="D351" s="79" t="s">
        <v>87</v>
      </c>
      <c r="E351" s="71"/>
      <c r="F351" s="71"/>
      <c r="G351" s="71"/>
      <c r="H351" s="79" t="s">
        <v>87</v>
      </c>
      <c r="I351" s="71"/>
      <c r="J351" s="71"/>
      <c r="K351" s="71"/>
      <c r="L351" s="71"/>
      <c r="M351" s="71"/>
      <c r="N351" s="71"/>
      <c r="O351" s="71"/>
      <c r="P351" s="80"/>
    </row>
    <row r="352" spans="2:16" ht="15.75">
      <c r="B352" s="74"/>
      <c r="C352" s="81" t="s">
        <v>114</v>
      </c>
      <c r="D352" s="167" t="s">
        <v>36</v>
      </c>
      <c r="E352" s="168"/>
      <c r="F352" s="82"/>
      <c r="G352" s="83" t="s">
        <v>114</v>
      </c>
      <c r="H352" s="167" t="s">
        <v>35</v>
      </c>
      <c r="I352" s="169"/>
      <c r="J352" s="169"/>
      <c r="K352" s="169"/>
      <c r="L352" s="169"/>
      <c r="M352" s="169"/>
      <c r="N352" s="169"/>
      <c r="O352" s="170"/>
      <c r="P352" s="74"/>
    </row>
    <row r="353" spans="2:16" ht="15.75">
      <c r="B353" s="74"/>
      <c r="C353" s="84" t="s">
        <v>88</v>
      </c>
      <c r="D353" s="158" t="s">
        <v>139</v>
      </c>
      <c r="E353" s="159" t="s">
        <v>115</v>
      </c>
      <c r="F353" s="85"/>
      <c r="G353" s="86" t="s">
        <v>89</v>
      </c>
      <c r="H353" s="158" t="s">
        <v>137</v>
      </c>
      <c r="I353" s="160" t="s">
        <v>116</v>
      </c>
      <c r="J353" s="160" t="s">
        <v>116</v>
      </c>
      <c r="K353" s="160" t="s">
        <v>116</v>
      </c>
      <c r="L353" s="160" t="s">
        <v>116</v>
      </c>
      <c r="M353" s="160" t="s">
        <v>116</v>
      </c>
      <c r="N353" s="160" t="s">
        <v>116</v>
      </c>
      <c r="O353" s="161" t="s">
        <v>116</v>
      </c>
      <c r="P353" s="74"/>
    </row>
    <row r="354" spans="2:16" ht="15.75">
      <c r="B354" s="74"/>
      <c r="C354" s="87" t="s">
        <v>51</v>
      </c>
      <c r="D354" s="158" t="s">
        <v>140</v>
      </c>
      <c r="E354" s="159" t="s">
        <v>117</v>
      </c>
      <c r="F354" s="85"/>
      <c r="G354" s="88" t="s">
        <v>90</v>
      </c>
      <c r="H354" s="158" t="s">
        <v>143</v>
      </c>
      <c r="I354" s="160" t="s">
        <v>118</v>
      </c>
      <c r="J354" s="160" t="s">
        <v>118</v>
      </c>
      <c r="K354" s="160" t="s">
        <v>118</v>
      </c>
      <c r="L354" s="160" t="s">
        <v>118</v>
      </c>
      <c r="M354" s="160" t="s">
        <v>118</v>
      </c>
      <c r="N354" s="160" t="s">
        <v>118</v>
      </c>
      <c r="O354" s="161" t="s">
        <v>118</v>
      </c>
      <c r="P354" s="74"/>
    </row>
    <row r="355" spans="2:16" ht="15.75">
      <c r="B355" s="68"/>
      <c r="C355" s="89" t="s">
        <v>91</v>
      </c>
      <c r="D355" s="90"/>
      <c r="E355" s="91"/>
      <c r="F355" s="92"/>
      <c r="G355" s="89" t="s">
        <v>91</v>
      </c>
      <c r="H355" s="93"/>
      <c r="I355" s="93"/>
      <c r="J355" s="93"/>
      <c r="K355" s="93"/>
      <c r="L355" s="93"/>
      <c r="M355" s="93"/>
      <c r="N355" s="93"/>
      <c r="O355" s="93"/>
      <c r="P355" s="80"/>
    </row>
    <row r="356" spans="2:16" ht="15.75">
      <c r="B356" s="74"/>
      <c r="C356" s="84"/>
      <c r="D356" s="158" t="s">
        <v>139</v>
      </c>
      <c r="E356" s="162" t="s">
        <v>115</v>
      </c>
      <c r="F356" s="85"/>
      <c r="G356" s="86"/>
      <c r="H356" s="158" t="s">
        <v>137</v>
      </c>
      <c r="I356" s="160" t="s">
        <v>116</v>
      </c>
      <c r="J356" s="160" t="s">
        <v>116</v>
      </c>
      <c r="K356" s="160" t="s">
        <v>116</v>
      </c>
      <c r="L356" s="160" t="s">
        <v>116</v>
      </c>
      <c r="M356" s="160" t="s">
        <v>116</v>
      </c>
      <c r="N356" s="160" t="s">
        <v>116</v>
      </c>
      <c r="O356" s="161" t="s">
        <v>116</v>
      </c>
      <c r="P356" s="74"/>
    </row>
    <row r="357" spans="2:16" ht="15.75">
      <c r="B357" s="74"/>
      <c r="C357" s="94"/>
      <c r="D357" s="158" t="s">
        <v>140</v>
      </c>
      <c r="E357" s="162" t="s">
        <v>117</v>
      </c>
      <c r="F357" s="85"/>
      <c r="G357" s="95"/>
      <c r="H357" s="158" t="s">
        <v>143</v>
      </c>
      <c r="I357" s="160" t="s">
        <v>118</v>
      </c>
      <c r="J357" s="160" t="s">
        <v>118</v>
      </c>
      <c r="K357" s="160" t="s">
        <v>118</v>
      </c>
      <c r="L357" s="160" t="s">
        <v>118</v>
      </c>
      <c r="M357" s="160" t="s">
        <v>118</v>
      </c>
      <c r="N357" s="160" t="s">
        <v>118</v>
      </c>
      <c r="O357" s="161" t="s">
        <v>118</v>
      </c>
      <c r="P357" s="74"/>
    </row>
    <row r="358" spans="2:16" ht="15.75">
      <c r="B358" s="68"/>
      <c r="C358" s="71"/>
      <c r="D358" s="71"/>
      <c r="E358" s="71"/>
      <c r="F358" s="71"/>
      <c r="G358" s="96" t="s">
        <v>119</v>
      </c>
      <c r="H358" s="79"/>
      <c r="I358" s="79"/>
      <c r="J358" s="79"/>
      <c r="K358" s="71"/>
      <c r="L358" s="71"/>
      <c r="M358" s="71"/>
      <c r="N358" s="97"/>
      <c r="O358" s="69"/>
      <c r="P358" s="80"/>
    </row>
    <row r="359" spans="2:16" ht="15.75">
      <c r="B359" s="68"/>
      <c r="C359" s="98" t="s">
        <v>92</v>
      </c>
      <c r="D359" s="71"/>
      <c r="E359" s="71"/>
      <c r="F359" s="71"/>
      <c r="G359" s="99" t="s">
        <v>120</v>
      </c>
      <c r="H359" s="99" t="s">
        <v>121</v>
      </c>
      <c r="I359" s="99" t="s">
        <v>122</v>
      </c>
      <c r="J359" s="99" t="s">
        <v>123</v>
      </c>
      <c r="K359" s="99" t="s">
        <v>124</v>
      </c>
      <c r="L359" s="100" t="s">
        <v>5</v>
      </c>
      <c r="M359" s="101"/>
      <c r="N359" s="102" t="s">
        <v>93</v>
      </c>
      <c r="O359" s="103" t="s">
        <v>94</v>
      </c>
      <c r="P359" s="74"/>
    </row>
    <row r="360" spans="2:16" ht="15.75">
      <c r="B360" s="74"/>
      <c r="C360" s="104" t="s">
        <v>125</v>
      </c>
      <c r="D360" s="105" t="str">
        <f>IF(+D353&gt;"",D353&amp;"-"&amp;H353,"")</f>
        <v>Adel Jrad-Miska Luukkonen</v>
      </c>
      <c r="E360" s="106"/>
      <c r="F360" s="107"/>
      <c r="G360" s="108">
        <v>-10</v>
      </c>
      <c r="H360" s="108">
        <v>-12</v>
      </c>
      <c r="I360" s="108">
        <v>-9</v>
      </c>
      <c r="J360" s="108"/>
      <c r="K360" s="108"/>
      <c r="L360" s="109">
        <f>IF(ISBLANK(G360),"",COUNTIF(G360:K360,"&gt;=0"))</f>
        <v>0</v>
      </c>
      <c r="M360" s="110">
        <f>IF(ISBLANK(G360),"",(IF(LEFT(G360,1)="-",1,0)+IF(LEFT(H360,1)="-",1,0)+IF(LEFT(I360,1)="-",1,0)+IF(LEFT(J360,1)="-",1,0)+IF(LEFT(K360,1)="-",1,0)))</f>
        <v>3</v>
      </c>
      <c r="N360" s="111">
        <f aca="true" t="shared" si="11" ref="N360:O364">IF(L360=3,1,"")</f>
      </c>
      <c r="O360" s="112">
        <f t="shared" si="11"/>
        <v>1</v>
      </c>
      <c r="P360" s="74"/>
    </row>
    <row r="361" spans="2:16" ht="15.75">
      <c r="B361" s="74"/>
      <c r="C361" s="104" t="s">
        <v>126</v>
      </c>
      <c r="D361" s="106" t="str">
        <f>IF(D354&gt;"",D354&amp;" - "&amp;H354,"")</f>
        <v>Juuso Väisänen - Roni Repo</v>
      </c>
      <c r="E361" s="105"/>
      <c r="F361" s="107"/>
      <c r="G361" s="113">
        <v>-5</v>
      </c>
      <c r="H361" s="108">
        <v>-8</v>
      </c>
      <c r="I361" s="108">
        <v>-3</v>
      </c>
      <c r="J361" s="108"/>
      <c r="K361" s="108"/>
      <c r="L361" s="109">
        <f>IF(ISBLANK(G361),"",COUNTIF(G361:K361,"&gt;=0"))</f>
        <v>0</v>
      </c>
      <c r="M361" s="110">
        <f>IF(ISBLANK(G361),"",(IF(LEFT(G361,1)="-",1,0)+IF(LEFT(H361,1)="-",1,0)+IF(LEFT(I361,1)="-",1,0)+IF(LEFT(J361,1)="-",1,0)+IF(LEFT(K361,1)="-",1,0)))</f>
        <v>3</v>
      </c>
      <c r="N361" s="111">
        <f t="shared" si="11"/>
      </c>
      <c r="O361" s="112">
        <f t="shared" si="11"/>
        <v>1</v>
      </c>
      <c r="P361" s="74"/>
    </row>
    <row r="362" spans="2:16" ht="15.75">
      <c r="B362" s="74"/>
      <c r="C362" s="114" t="s">
        <v>127</v>
      </c>
      <c r="D362" s="115" t="str">
        <f>IF(D356&gt;"",D356&amp;" / "&amp;D357,"")</f>
        <v>Adel Jrad / Juuso Väisänen</v>
      </c>
      <c r="E362" s="116" t="str">
        <f>IF(H356&gt;"",H356&amp;" / "&amp;H357,"")</f>
        <v>Miska Luukkonen / Roni Repo</v>
      </c>
      <c r="F362" s="117"/>
      <c r="G362" s="118">
        <v>-11</v>
      </c>
      <c r="H362" s="119">
        <v>-6</v>
      </c>
      <c r="I362" s="120">
        <v>-9</v>
      </c>
      <c r="J362" s="120"/>
      <c r="K362" s="120"/>
      <c r="L362" s="109">
        <f>IF(ISBLANK(G362),"",COUNTIF(G362:K362,"&gt;=0"))</f>
        <v>0</v>
      </c>
      <c r="M362" s="110">
        <f>IF(ISBLANK(G362),"",(IF(LEFT(G362,1)="-",1,0)+IF(LEFT(H362,1)="-",1,0)+IF(LEFT(I362,1)="-",1,0)+IF(LEFT(J362,1)="-",1,0)+IF(LEFT(K362,1)="-",1,0)))</f>
        <v>3</v>
      </c>
      <c r="N362" s="111">
        <f t="shared" si="11"/>
      </c>
      <c r="O362" s="112">
        <f t="shared" si="11"/>
        <v>1</v>
      </c>
      <c r="P362" s="74"/>
    </row>
    <row r="363" spans="2:16" ht="15.75">
      <c r="B363" s="74"/>
      <c r="C363" s="104" t="s">
        <v>128</v>
      </c>
      <c r="D363" s="106" t="str">
        <f>IF(+D353&gt;"",D353&amp;" - "&amp;H354,"")</f>
        <v>Adel Jrad - Roni Repo</v>
      </c>
      <c r="E363" s="105"/>
      <c r="F363" s="107"/>
      <c r="G363" s="121"/>
      <c r="H363" s="108"/>
      <c r="I363" s="108"/>
      <c r="J363" s="108"/>
      <c r="K363" s="122"/>
      <c r="L363" s="109">
        <f>IF(ISBLANK(G363),"",COUNTIF(G363:K363,"&gt;=0"))</f>
      </c>
      <c r="M363" s="110">
        <f>IF(ISBLANK(G363),"",(IF(LEFT(G363,1)="-",1,0)+IF(LEFT(H363,1)="-",1,0)+IF(LEFT(I363,1)="-",1,0)+IF(LEFT(J363,1)="-",1,0)+IF(LEFT(K363,1)="-",1,0)))</f>
      </c>
      <c r="N363" s="111">
        <f t="shared" si="11"/>
      </c>
      <c r="O363" s="112">
        <f t="shared" si="11"/>
      </c>
      <c r="P363" s="74"/>
    </row>
    <row r="364" spans="2:16" ht="16.5" thickBot="1">
      <c r="B364" s="74"/>
      <c r="C364" s="104" t="s">
        <v>129</v>
      </c>
      <c r="D364" s="106" t="str">
        <f>IF(+D354&gt;"",D354&amp;" - "&amp;H353,"")</f>
        <v>Juuso Väisänen - Miska Luukkonen</v>
      </c>
      <c r="E364" s="105"/>
      <c r="F364" s="107"/>
      <c r="G364" s="122"/>
      <c r="H364" s="108"/>
      <c r="I364" s="122"/>
      <c r="J364" s="108"/>
      <c r="K364" s="108"/>
      <c r="L364" s="109">
        <f>IF(ISBLANK(G364),"",COUNTIF(G364:K364,"&gt;=0"))</f>
      </c>
      <c r="M364" s="123">
        <f>IF(ISBLANK(G364),"",(IF(LEFT(G364,1)="-",1,0)+IF(LEFT(H364,1)="-",1,0)+IF(LEFT(I364,1)="-",1,0)+IF(LEFT(J364,1)="-",1,0)+IF(LEFT(K364,1)="-",1,0)))</f>
      </c>
      <c r="N364" s="111">
        <f t="shared" si="11"/>
      </c>
      <c r="O364" s="112">
        <f t="shared" si="11"/>
      </c>
      <c r="P364" s="74"/>
    </row>
    <row r="365" spans="2:16" ht="16.5" thickBot="1">
      <c r="B365" s="68"/>
      <c r="C365" s="71"/>
      <c r="D365" s="71"/>
      <c r="E365" s="71"/>
      <c r="F365" s="71"/>
      <c r="G365" s="71"/>
      <c r="H365" s="71"/>
      <c r="I365" s="71"/>
      <c r="J365" s="124" t="s">
        <v>21</v>
      </c>
      <c r="K365" s="125"/>
      <c r="L365" s="126">
        <f>IF(ISBLANK(E360),"",SUM(L360:L364))</f>
      </c>
      <c r="M365" s="127">
        <f>IF(ISBLANK(F360),"",SUM(M360:M364))</f>
      </c>
      <c r="N365" s="128">
        <f>IF(ISBLANK(G360),"",SUM(N360:N364))</f>
        <v>0</v>
      </c>
      <c r="O365" s="129">
        <f>IF(ISBLANK(G360),"",SUM(O360:O364))</f>
        <v>3</v>
      </c>
      <c r="P365" s="74"/>
    </row>
    <row r="366" spans="2:16" ht="15.75">
      <c r="B366" s="68"/>
      <c r="C366" s="70" t="s">
        <v>95</v>
      </c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80"/>
    </row>
    <row r="367" spans="2:16" ht="15.75">
      <c r="B367" s="68"/>
      <c r="C367" s="130" t="s">
        <v>96</v>
      </c>
      <c r="D367" s="130"/>
      <c r="E367" s="130" t="s">
        <v>97</v>
      </c>
      <c r="F367" s="131"/>
      <c r="G367" s="130"/>
      <c r="H367" s="130" t="s">
        <v>8</v>
      </c>
      <c r="I367" s="131"/>
      <c r="J367" s="130"/>
      <c r="K367" s="132" t="s">
        <v>98</v>
      </c>
      <c r="L367" s="69"/>
      <c r="M367" s="71"/>
      <c r="N367" s="71"/>
      <c r="O367" s="71"/>
      <c r="P367" s="80"/>
    </row>
    <row r="368" spans="2:16" ht="18.75" thickBot="1">
      <c r="B368" s="68"/>
      <c r="C368" s="71"/>
      <c r="D368" s="71"/>
      <c r="E368" s="71"/>
      <c r="F368" s="71"/>
      <c r="G368" s="71"/>
      <c r="H368" s="71"/>
      <c r="I368" s="71"/>
      <c r="J368" s="71"/>
      <c r="K368" s="155" t="str">
        <f>IF(N365=3,D352,IF(O365=3,H352,""))</f>
        <v>Boom</v>
      </c>
      <c r="L368" s="156"/>
      <c r="M368" s="156"/>
      <c r="N368" s="156"/>
      <c r="O368" s="157"/>
      <c r="P368" s="74"/>
    </row>
    <row r="369" spans="2:16" ht="18">
      <c r="B369" s="133"/>
      <c r="C369" s="134"/>
      <c r="D369" s="134"/>
      <c r="E369" s="134"/>
      <c r="F369" s="134"/>
      <c r="G369" s="134"/>
      <c r="H369" s="134"/>
      <c r="I369" s="134"/>
      <c r="J369" s="134"/>
      <c r="K369" s="135"/>
      <c r="L369" s="135"/>
      <c r="M369" s="135"/>
      <c r="N369" s="135"/>
      <c r="O369" s="135"/>
      <c r="P369" s="136"/>
    </row>
    <row r="370" spans="2:16" ht="16.5" thickBot="1"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</row>
    <row r="371" spans="2:16" ht="18">
      <c r="B371" s="58"/>
      <c r="C371" s="58"/>
      <c r="D371" s="58"/>
      <c r="E371" s="58"/>
      <c r="F371" s="58"/>
      <c r="G371" s="58"/>
      <c r="H371" s="58"/>
      <c r="I371" s="58"/>
      <c r="J371" s="59"/>
      <c r="K371" s="59"/>
      <c r="L371" s="59"/>
      <c r="M371" s="59"/>
      <c r="N371" s="59"/>
      <c r="O371" s="60"/>
      <c r="P371" s="3"/>
    </row>
    <row r="372" spans="2:16" ht="15">
      <c r="B372" s="61" t="s">
        <v>99</v>
      </c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2:16" ht="1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6" spans="2:16" ht="15.75">
      <c r="B376" s="63"/>
      <c r="C376" s="64"/>
      <c r="D376" s="65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7"/>
    </row>
    <row r="377" spans="2:16" ht="15.75">
      <c r="B377" s="68"/>
      <c r="C377" s="69"/>
      <c r="D377" s="70" t="s">
        <v>109</v>
      </c>
      <c r="E377" s="71"/>
      <c r="F377" s="71"/>
      <c r="G377" s="69"/>
      <c r="H377" s="72" t="s">
        <v>84</v>
      </c>
      <c r="I377" s="73"/>
      <c r="J377" s="171" t="s">
        <v>186</v>
      </c>
      <c r="K377" s="160"/>
      <c r="L377" s="160"/>
      <c r="M377" s="160"/>
      <c r="N377" s="160"/>
      <c r="O377" s="161"/>
      <c r="P377" s="74"/>
    </row>
    <row r="378" spans="2:16" ht="20.25">
      <c r="B378" s="68"/>
      <c r="C378" s="75"/>
      <c r="D378" s="76" t="s">
        <v>110</v>
      </c>
      <c r="E378" s="71"/>
      <c r="F378" s="71"/>
      <c r="G378" s="69"/>
      <c r="H378" s="72" t="s">
        <v>85</v>
      </c>
      <c r="I378" s="73"/>
      <c r="J378" s="171"/>
      <c r="K378" s="160"/>
      <c r="L378" s="160"/>
      <c r="M378" s="160"/>
      <c r="N378" s="160"/>
      <c r="O378" s="161"/>
      <c r="P378" s="74"/>
    </row>
    <row r="379" spans="2:16" ht="15.75">
      <c r="B379" s="68"/>
      <c r="C379" s="71"/>
      <c r="D379" s="71" t="s">
        <v>111</v>
      </c>
      <c r="E379" s="71"/>
      <c r="F379" s="71"/>
      <c r="G379" s="71"/>
      <c r="H379" s="72" t="s">
        <v>86</v>
      </c>
      <c r="I379" s="77"/>
      <c r="J379" s="171" t="s">
        <v>145</v>
      </c>
      <c r="K379" s="171"/>
      <c r="L379" s="171"/>
      <c r="M379" s="171"/>
      <c r="N379" s="171"/>
      <c r="O379" s="166"/>
      <c r="P379" s="74"/>
    </row>
    <row r="380" spans="2:16" ht="15.75">
      <c r="B380" s="68"/>
      <c r="C380" s="71"/>
      <c r="D380" s="71"/>
      <c r="E380" s="71"/>
      <c r="F380" s="71"/>
      <c r="G380" s="71"/>
      <c r="H380" s="72" t="s">
        <v>112</v>
      </c>
      <c r="I380" s="73"/>
      <c r="J380" s="163"/>
      <c r="K380" s="164"/>
      <c r="L380" s="164"/>
      <c r="M380" s="78" t="s">
        <v>113</v>
      </c>
      <c r="N380" s="165"/>
      <c r="O380" s="166"/>
      <c r="P380" s="74"/>
    </row>
    <row r="381" spans="2:16" ht="15.75">
      <c r="B381" s="68"/>
      <c r="C381" s="69"/>
      <c r="D381" s="79" t="s">
        <v>87</v>
      </c>
      <c r="E381" s="71"/>
      <c r="F381" s="71"/>
      <c r="G381" s="71"/>
      <c r="H381" s="79" t="s">
        <v>87</v>
      </c>
      <c r="I381" s="71"/>
      <c r="J381" s="71"/>
      <c r="K381" s="71"/>
      <c r="L381" s="71"/>
      <c r="M381" s="71"/>
      <c r="N381" s="71"/>
      <c r="O381" s="71"/>
      <c r="P381" s="80"/>
    </row>
    <row r="382" spans="2:16" ht="15.75">
      <c r="B382" s="74"/>
      <c r="C382" s="81" t="s">
        <v>114</v>
      </c>
      <c r="D382" s="167" t="s">
        <v>37</v>
      </c>
      <c r="E382" s="168"/>
      <c r="F382" s="82"/>
      <c r="G382" s="83" t="s">
        <v>114</v>
      </c>
      <c r="H382" s="167" t="s">
        <v>41</v>
      </c>
      <c r="I382" s="169"/>
      <c r="J382" s="169"/>
      <c r="K382" s="169"/>
      <c r="L382" s="169"/>
      <c r="M382" s="169"/>
      <c r="N382" s="169"/>
      <c r="O382" s="170"/>
      <c r="P382" s="74"/>
    </row>
    <row r="383" spans="2:16" ht="15.75">
      <c r="B383" s="74"/>
      <c r="C383" s="84" t="s">
        <v>88</v>
      </c>
      <c r="D383" s="158" t="s">
        <v>146</v>
      </c>
      <c r="E383" s="159" t="s">
        <v>115</v>
      </c>
      <c r="F383" s="85"/>
      <c r="G383" s="86" t="s">
        <v>89</v>
      </c>
      <c r="H383" s="158" t="s">
        <v>148</v>
      </c>
      <c r="I383" s="160" t="s">
        <v>116</v>
      </c>
      <c r="J383" s="160" t="s">
        <v>116</v>
      </c>
      <c r="K383" s="160" t="s">
        <v>116</v>
      </c>
      <c r="L383" s="160" t="s">
        <v>116</v>
      </c>
      <c r="M383" s="160" t="s">
        <v>116</v>
      </c>
      <c r="N383" s="160" t="s">
        <v>116</v>
      </c>
      <c r="O383" s="161" t="s">
        <v>116</v>
      </c>
      <c r="P383" s="74"/>
    </row>
    <row r="384" spans="2:16" ht="15.75">
      <c r="B384" s="74"/>
      <c r="C384" s="87" t="s">
        <v>51</v>
      </c>
      <c r="D384" s="158" t="s">
        <v>147</v>
      </c>
      <c r="E384" s="159" t="s">
        <v>117</v>
      </c>
      <c r="F384" s="85"/>
      <c r="G384" s="88" t="s">
        <v>90</v>
      </c>
      <c r="H384" s="158" t="s">
        <v>149</v>
      </c>
      <c r="I384" s="160" t="s">
        <v>118</v>
      </c>
      <c r="J384" s="160" t="s">
        <v>118</v>
      </c>
      <c r="K384" s="160" t="s">
        <v>118</v>
      </c>
      <c r="L384" s="160" t="s">
        <v>118</v>
      </c>
      <c r="M384" s="160" t="s">
        <v>118</v>
      </c>
      <c r="N384" s="160" t="s">
        <v>118</v>
      </c>
      <c r="O384" s="161" t="s">
        <v>118</v>
      </c>
      <c r="P384" s="74"/>
    </row>
    <row r="385" spans="2:16" ht="15.75">
      <c r="B385" s="68"/>
      <c r="C385" s="89" t="s">
        <v>91</v>
      </c>
      <c r="D385" s="90"/>
      <c r="E385" s="91"/>
      <c r="F385" s="92"/>
      <c r="G385" s="89" t="s">
        <v>91</v>
      </c>
      <c r="H385" s="93"/>
      <c r="I385" s="93"/>
      <c r="J385" s="93"/>
      <c r="K385" s="93"/>
      <c r="L385" s="93"/>
      <c r="M385" s="93"/>
      <c r="N385" s="93"/>
      <c r="O385" s="93"/>
      <c r="P385" s="80"/>
    </row>
    <row r="386" spans="2:16" ht="15.75">
      <c r="B386" s="74"/>
      <c r="C386" s="84"/>
      <c r="D386" s="158" t="s">
        <v>146</v>
      </c>
      <c r="E386" s="162" t="s">
        <v>115</v>
      </c>
      <c r="F386" s="85"/>
      <c r="G386" s="86"/>
      <c r="H386" s="158" t="s">
        <v>148</v>
      </c>
      <c r="I386" s="160" t="s">
        <v>116</v>
      </c>
      <c r="J386" s="160" t="s">
        <v>116</v>
      </c>
      <c r="K386" s="160" t="s">
        <v>116</v>
      </c>
      <c r="L386" s="160" t="s">
        <v>116</v>
      </c>
      <c r="M386" s="160" t="s">
        <v>116</v>
      </c>
      <c r="N386" s="160" t="s">
        <v>116</v>
      </c>
      <c r="O386" s="161" t="s">
        <v>116</v>
      </c>
      <c r="P386" s="74"/>
    </row>
    <row r="387" spans="2:16" ht="15.75">
      <c r="B387" s="74"/>
      <c r="C387" s="94"/>
      <c r="D387" s="158" t="s">
        <v>147</v>
      </c>
      <c r="E387" s="162" t="s">
        <v>117</v>
      </c>
      <c r="F387" s="85"/>
      <c r="G387" s="95"/>
      <c r="H387" s="158" t="s">
        <v>149</v>
      </c>
      <c r="I387" s="160" t="s">
        <v>118</v>
      </c>
      <c r="J387" s="160" t="s">
        <v>118</v>
      </c>
      <c r="K387" s="160" t="s">
        <v>118</v>
      </c>
      <c r="L387" s="160" t="s">
        <v>118</v>
      </c>
      <c r="M387" s="160" t="s">
        <v>118</v>
      </c>
      <c r="N387" s="160" t="s">
        <v>118</v>
      </c>
      <c r="O387" s="161" t="s">
        <v>118</v>
      </c>
      <c r="P387" s="74"/>
    </row>
    <row r="388" spans="2:16" ht="15.75">
      <c r="B388" s="68"/>
      <c r="C388" s="71"/>
      <c r="D388" s="71"/>
      <c r="E388" s="71"/>
      <c r="F388" s="71"/>
      <c r="G388" s="96" t="s">
        <v>119</v>
      </c>
      <c r="H388" s="79"/>
      <c r="I388" s="79"/>
      <c r="J388" s="79"/>
      <c r="K388" s="71"/>
      <c r="L388" s="71"/>
      <c r="M388" s="71"/>
      <c r="N388" s="97"/>
      <c r="O388" s="69"/>
      <c r="P388" s="80"/>
    </row>
    <row r="389" spans="2:16" ht="15.75">
      <c r="B389" s="68"/>
      <c r="C389" s="98" t="s">
        <v>92</v>
      </c>
      <c r="D389" s="71"/>
      <c r="E389" s="71"/>
      <c r="F389" s="71"/>
      <c r="G389" s="99" t="s">
        <v>120</v>
      </c>
      <c r="H389" s="99" t="s">
        <v>121</v>
      </c>
      <c r="I389" s="99" t="s">
        <v>122</v>
      </c>
      <c r="J389" s="99" t="s">
        <v>123</v>
      </c>
      <c r="K389" s="99" t="s">
        <v>124</v>
      </c>
      <c r="L389" s="100" t="s">
        <v>5</v>
      </c>
      <c r="M389" s="101"/>
      <c r="N389" s="102" t="s">
        <v>93</v>
      </c>
      <c r="O389" s="103" t="s">
        <v>94</v>
      </c>
      <c r="P389" s="74"/>
    </row>
    <row r="390" spans="2:16" ht="15.75">
      <c r="B390" s="74"/>
      <c r="C390" s="104" t="s">
        <v>125</v>
      </c>
      <c r="D390" s="105" t="str">
        <f>IF(+D383&gt;"",D383&amp;"-"&amp;H383,"")</f>
        <v>Erik Kemppainen-Teemu Ketonen</v>
      </c>
      <c r="E390" s="106"/>
      <c r="F390" s="107"/>
      <c r="G390" s="108">
        <v>4</v>
      </c>
      <c r="H390" s="108">
        <v>2</v>
      </c>
      <c r="I390" s="108">
        <v>3</v>
      </c>
      <c r="J390" s="108"/>
      <c r="K390" s="108"/>
      <c r="L390" s="109">
        <f>IF(ISBLANK(G390),"",COUNTIF(G390:K390,"&gt;=0"))</f>
        <v>3</v>
      </c>
      <c r="M390" s="110">
        <f>IF(ISBLANK(G390),"",(IF(LEFT(G390,1)="-",1,0)+IF(LEFT(H390,1)="-",1,0)+IF(LEFT(I390,1)="-",1,0)+IF(LEFT(J390,1)="-",1,0)+IF(LEFT(K390,1)="-",1,0)))</f>
        <v>0</v>
      </c>
      <c r="N390" s="111">
        <f aca="true" t="shared" si="12" ref="N390:O394">IF(L390=3,1,"")</f>
        <v>1</v>
      </c>
      <c r="O390" s="112">
        <f t="shared" si="12"/>
      </c>
      <c r="P390" s="74"/>
    </row>
    <row r="391" spans="2:16" ht="15.75">
      <c r="B391" s="74"/>
      <c r="C391" s="104" t="s">
        <v>126</v>
      </c>
      <c r="D391" s="106" t="str">
        <f>IF(D384&gt;"",D384&amp;" - "&amp;H384,"")</f>
        <v>Rolands Jansons - Kimi Ollonen</v>
      </c>
      <c r="E391" s="105"/>
      <c r="F391" s="107"/>
      <c r="G391" s="113">
        <v>1</v>
      </c>
      <c r="H391" s="108">
        <v>3</v>
      </c>
      <c r="I391" s="108">
        <v>6</v>
      </c>
      <c r="J391" s="108"/>
      <c r="K391" s="108"/>
      <c r="L391" s="109">
        <f>IF(ISBLANK(G391),"",COUNTIF(G391:K391,"&gt;=0"))</f>
        <v>3</v>
      </c>
      <c r="M391" s="110">
        <f>IF(ISBLANK(G391),"",(IF(LEFT(G391,1)="-",1,0)+IF(LEFT(H391,1)="-",1,0)+IF(LEFT(I391,1)="-",1,0)+IF(LEFT(J391,1)="-",1,0)+IF(LEFT(K391,1)="-",1,0)))</f>
        <v>0</v>
      </c>
      <c r="N391" s="111">
        <f t="shared" si="12"/>
        <v>1</v>
      </c>
      <c r="O391" s="112">
        <f t="shared" si="12"/>
      </c>
      <c r="P391" s="74"/>
    </row>
    <row r="392" spans="2:16" ht="15.75">
      <c r="B392" s="74"/>
      <c r="C392" s="114" t="s">
        <v>127</v>
      </c>
      <c r="D392" s="115" t="str">
        <f>IF(D386&gt;"",D386&amp;" / "&amp;D387,"")</f>
        <v>Erik Kemppainen / Rolands Jansons</v>
      </c>
      <c r="E392" s="116" t="str">
        <f>IF(H386&gt;"",H386&amp;" / "&amp;H387,"")</f>
        <v>Teemu Ketonen / Kimi Ollonen</v>
      </c>
      <c r="F392" s="117"/>
      <c r="G392" s="118">
        <v>2</v>
      </c>
      <c r="H392" s="119">
        <v>4</v>
      </c>
      <c r="I392" s="120">
        <v>3</v>
      </c>
      <c r="J392" s="120"/>
      <c r="K392" s="120"/>
      <c r="L392" s="109">
        <f>IF(ISBLANK(G392),"",COUNTIF(G392:K392,"&gt;=0"))</f>
        <v>3</v>
      </c>
      <c r="M392" s="110">
        <f>IF(ISBLANK(G392),"",(IF(LEFT(G392,1)="-",1,0)+IF(LEFT(H392,1)="-",1,0)+IF(LEFT(I392,1)="-",1,0)+IF(LEFT(J392,1)="-",1,0)+IF(LEFT(K392,1)="-",1,0)))</f>
        <v>0</v>
      </c>
      <c r="N392" s="111">
        <f t="shared" si="12"/>
        <v>1</v>
      </c>
      <c r="O392" s="112">
        <f t="shared" si="12"/>
      </c>
      <c r="P392" s="74"/>
    </row>
    <row r="393" spans="2:16" ht="15.75">
      <c r="B393" s="74"/>
      <c r="C393" s="104" t="s">
        <v>128</v>
      </c>
      <c r="D393" s="106" t="str">
        <f>IF(+D383&gt;"",D383&amp;" - "&amp;H384,"")</f>
        <v>Erik Kemppainen - Kimi Ollonen</v>
      </c>
      <c r="E393" s="105"/>
      <c r="F393" s="107"/>
      <c r="G393" s="121"/>
      <c r="H393" s="108"/>
      <c r="I393" s="108"/>
      <c r="J393" s="108"/>
      <c r="K393" s="122"/>
      <c r="L393" s="109">
        <f>IF(ISBLANK(G393),"",COUNTIF(G393:K393,"&gt;=0"))</f>
      </c>
      <c r="M393" s="110">
        <f>IF(ISBLANK(G393),"",(IF(LEFT(G393,1)="-",1,0)+IF(LEFT(H393,1)="-",1,0)+IF(LEFT(I393,1)="-",1,0)+IF(LEFT(J393,1)="-",1,0)+IF(LEFT(K393,1)="-",1,0)))</f>
      </c>
      <c r="N393" s="111">
        <f t="shared" si="12"/>
      </c>
      <c r="O393" s="112">
        <f t="shared" si="12"/>
      </c>
      <c r="P393" s="74"/>
    </row>
    <row r="394" spans="2:16" ht="16.5" thickBot="1">
      <c r="B394" s="74"/>
      <c r="C394" s="104" t="s">
        <v>129</v>
      </c>
      <c r="D394" s="106" t="str">
        <f>IF(+D384&gt;"",D384&amp;" - "&amp;H383,"")</f>
        <v>Rolands Jansons - Teemu Ketonen</v>
      </c>
      <c r="E394" s="105"/>
      <c r="F394" s="107"/>
      <c r="G394" s="122"/>
      <c r="H394" s="108"/>
      <c r="I394" s="122"/>
      <c r="J394" s="108"/>
      <c r="K394" s="108"/>
      <c r="L394" s="109">
        <f>IF(ISBLANK(G394),"",COUNTIF(G394:K394,"&gt;=0"))</f>
      </c>
      <c r="M394" s="123">
        <f>IF(ISBLANK(G394),"",(IF(LEFT(G394,1)="-",1,0)+IF(LEFT(H394,1)="-",1,0)+IF(LEFT(I394,1)="-",1,0)+IF(LEFT(J394,1)="-",1,0)+IF(LEFT(K394,1)="-",1,0)))</f>
      </c>
      <c r="N394" s="111">
        <f t="shared" si="12"/>
      </c>
      <c r="O394" s="112">
        <f t="shared" si="12"/>
      </c>
      <c r="P394" s="74"/>
    </row>
    <row r="395" spans="2:16" ht="16.5" thickBot="1">
      <c r="B395" s="68"/>
      <c r="C395" s="71"/>
      <c r="D395" s="71"/>
      <c r="E395" s="71"/>
      <c r="F395" s="71"/>
      <c r="G395" s="71"/>
      <c r="H395" s="71"/>
      <c r="I395" s="71"/>
      <c r="J395" s="124" t="s">
        <v>21</v>
      </c>
      <c r="K395" s="125"/>
      <c r="L395" s="126">
        <f>IF(ISBLANK(E390),"",SUM(L390:L394))</f>
      </c>
      <c r="M395" s="127">
        <f>IF(ISBLANK(F390),"",SUM(M390:M394))</f>
      </c>
      <c r="N395" s="128">
        <f>IF(ISBLANK(G390),"",SUM(N390:N394))</f>
        <v>3</v>
      </c>
      <c r="O395" s="129">
        <f>IF(ISBLANK(G390),"",SUM(O390:O394))</f>
        <v>0</v>
      </c>
      <c r="P395" s="74"/>
    </row>
    <row r="396" spans="2:16" ht="15.75">
      <c r="B396" s="68"/>
      <c r="C396" s="70" t="s">
        <v>95</v>
      </c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80"/>
    </row>
    <row r="397" spans="2:16" ht="15.75">
      <c r="B397" s="68"/>
      <c r="C397" s="130" t="s">
        <v>96</v>
      </c>
      <c r="D397" s="130"/>
      <c r="E397" s="130" t="s">
        <v>97</v>
      </c>
      <c r="F397" s="131"/>
      <c r="G397" s="130"/>
      <c r="H397" s="130" t="s">
        <v>8</v>
      </c>
      <c r="I397" s="131"/>
      <c r="J397" s="130"/>
      <c r="K397" s="132" t="s">
        <v>98</v>
      </c>
      <c r="L397" s="69"/>
      <c r="M397" s="71"/>
      <c r="N397" s="71"/>
      <c r="O397" s="71"/>
      <c r="P397" s="80"/>
    </row>
    <row r="398" spans="2:16" ht="18.75" thickBot="1">
      <c r="B398" s="68"/>
      <c r="C398" s="71"/>
      <c r="D398" s="71"/>
      <c r="E398" s="71"/>
      <c r="F398" s="71"/>
      <c r="G398" s="71"/>
      <c r="H398" s="71"/>
      <c r="I398" s="71"/>
      <c r="J398" s="71"/>
      <c r="K398" s="155" t="str">
        <f>IF(N395=3,D382,IF(O395=3,H382,""))</f>
        <v>Spinni 1</v>
      </c>
      <c r="L398" s="156"/>
      <c r="M398" s="156"/>
      <c r="N398" s="156"/>
      <c r="O398" s="157"/>
      <c r="P398" s="74"/>
    </row>
    <row r="399" spans="2:16" ht="18">
      <c r="B399" s="133"/>
      <c r="C399" s="134"/>
      <c r="D399" s="134"/>
      <c r="E399" s="134"/>
      <c r="F399" s="134"/>
      <c r="G399" s="134"/>
      <c r="H399" s="134"/>
      <c r="I399" s="134"/>
      <c r="J399" s="134"/>
      <c r="K399" s="135"/>
      <c r="L399" s="135"/>
      <c r="M399" s="135"/>
      <c r="N399" s="135"/>
      <c r="O399" s="135"/>
      <c r="P399" s="136"/>
    </row>
    <row r="400" spans="2:16" ht="16.5" thickBot="1"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</row>
    <row r="401" spans="2:16" ht="18">
      <c r="B401" s="58"/>
      <c r="C401" s="58"/>
      <c r="D401" s="58"/>
      <c r="E401" s="58"/>
      <c r="F401" s="58"/>
      <c r="G401" s="58"/>
      <c r="H401" s="58"/>
      <c r="I401" s="58"/>
      <c r="J401" s="59"/>
      <c r="K401" s="59"/>
      <c r="L401" s="59"/>
      <c r="M401" s="59"/>
      <c r="N401" s="59"/>
      <c r="O401" s="60"/>
      <c r="P401" s="3"/>
    </row>
    <row r="402" spans="2:16" ht="15">
      <c r="B402" s="61" t="s">
        <v>99</v>
      </c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2:16" ht="1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8" spans="2:17" ht="1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2:17" ht="15.75">
      <c r="B409" s="63"/>
      <c r="C409" s="64"/>
      <c r="D409" s="65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7"/>
      <c r="Q409" s="3"/>
    </row>
    <row r="410" spans="2:17" ht="15.75">
      <c r="B410" s="68"/>
      <c r="C410" s="69"/>
      <c r="D410" s="70" t="s">
        <v>109</v>
      </c>
      <c r="E410" s="71"/>
      <c r="F410" s="71"/>
      <c r="G410" s="69"/>
      <c r="H410" s="72" t="s">
        <v>84</v>
      </c>
      <c r="I410" s="73"/>
      <c r="J410" s="171" t="s">
        <v>186</v>
      </c>
      <c r="K410" s="160"/>
      <c r="L410" s="160"/>
      <c r="M410" s="160"/>
      <c r="N410" s="160"/>
      <c r="O410" s="161"/>
      <c r="P410" s="74"/>
      <c r="Q410" s="3"/>
    </row>
    <row r="411" spans="2:17" ht="20.25">
      <c r="B411" s="68"/>
      <c r="C411" s="75"/>
      <c r="D411" s="76" t="s">
        <v>110</v>
      </c>
      <c r="E411" s="71"/>
      <c r="F411" s="71"/>
      <c r="G411" s="69"/>
      <c r="H411" s="72" t="s">
        <v>85</v>
      </c>
      <c r="I411" s="73"/>
      <c r="J411" s="171"/>
      <c r="K411" s="160"/>
      <c r="L411" s="160"/>
      <c r="M411" s="160"/>
      <c r="N411" s="160"/>
      <c r="O411" s="161"/>
      <c r="P411" s="74"/>
      <c r="Q411" s="3"/>
    </row>
    <row r="412" spans="2:17" ht="15.75">
      <c r="B412" s="68"/>
      <c r="C412" s="71"/>
      <c r="D412" s="71" t="s">
        <v>111</v>
      </c>
      <c r="E412" s="71"/>
      <c r="F412" s="71"/>
      <c r="G412" s="71"/>
      <c r="H412" s="72" t="s">
        <v>86</v>
      </c>
      <c r="I412" s="77"/>
      <c r="J412" s="171" t="s">
        <v>145</v>
      </c>
      <c r="K412" s="171"/>
      <c r="L412" s="171"/>
      <c r="M412" s="171"/>
      <c r="N412" s="171"/>
      <c r="O412" s="166"/>
      <c r="P412" s="74"/>
      <c r="Q412" s="3"/>
    </row>
    <row r="413" spans="2:17" ht="15.75">
      <c r="B413" s="68"/>
      <c r="C413" s="71"/>
      <c r="D413" s="71"/>
      <c r="E413" s="71"/>
      <c r="F413" s="71"/>
      <c r="G413" s="71"/>
      <c r="H413" s="72" t="s">
        <v>112</v>
      </c>
      <c r="I413" s="73"/>
      <c r="J413" s="163"/>
      <c r="K413" s="164"/>
      <c r="L413" s="164"/>
      <c r="M413" s="78" t="s">
        <v>113</v>
      </c>
      <c r="N413" s="165"/>
      <c r="O413" s="166"/>
      <c r="P413" s="74"/>
      <c r="Q413" s="3"/>
    </row>
    <row r="414" spans="2:17" ht="15.75">
      <c r="B414" s="68"/>
      <c r="C414" s="69"/>
      <c r="D414" s="79" t="s">
        <v>87</v>
      </c>
      <c r="E414" s="71"/>
      <c r="F414" s="71"/>
      <c r="G414" s="71"/>
      <c r="H414" s="79" t="s">
        <v>87</v>
      </c>
      <c r="I414" s="71"/>
      <c r="J414" s="71"/>
      <c r="K414" s="71"/>
      <c r="L414" s="71"/>
      <c r="M414" s="71"/>
      <c r="N414" s="71"/>
      <c r="O414" s="71"/>
      <c r="P414" s="80"/>
      <c r="Q414" s="3"/>
    </row>
    <row r="415" spans="2:17" ht="15.75">
      <c r="B415" s="74"/>
      <c r="C415" s="81" t="s">
        <v>114</v>
      </c>
      <c r="D415" s="167" t="s">
        <v>34</v>
      </c>
      <c r="E415" s="168"/>
      <c r="F415" s="82"/>
      <c r="G415" s="83" t="s">
        <v>114</v>
      </c>
      <c r="H415" s="167" t="s">
        <v>37</v>
      </c>
      <c r="I415" s="169"/>
      <c r="J415" s="169"/>
      <c r="K415" s="169"/>
      <c r="L415" s="169"/>
      <c r="M415" s="169"/>
      <c r="N415" s="169"/>
      <c r="O415" s="170"/>
      <c r="P415" s="74"/>
      <c r="Q415" s="3"/>
    </row>
    <row r="416" spans="2:17" ht="15.75">
      <c r="B416" s="74"/>
      <c r="C416" s="84" t="s">
        <v>88</v>
      </c>
      <c r="D416" s="158" t="s">
        <v>150</v>
      </c>
      <c r="E416" s="159" t="s">
        <v>115</v>
      </c>
      <c r="F416" s="85"/>
      <c r="G416" s="86" t="s">
        <v>89</v>
      </c>
      <c r="H416" s="158" t="s">
        <v>152</v>
      </c>
      <c r="I416" s="160" t="s">
        <v>116</v>
      </c>
      <c r="J416" s="160" t="s">
        <v>116</v>
      </c>
      <c r="K416" s="160" t="s">
        <v>116</v>
      </c>
      <c r="L416" s="160" t="s">
        <v>116</v>
      </c>
      <c r="M416" s="160" t="s">
        <v>116</v>
      </c>
      <c r="N416" s="160" t="s">
        <v>116</v>
      </c>
      <c r="O416" s="161" t="s">
        <v>116</v>
      </c>
      <c r="P416" s="74"/>
      <c r="Q416" s="3"/>
    </row>
    <row r="417" spans="2:17" ht="15.75">
      <c r="B417" s="74"/>
      <c r="C417" s="87" t="s">
        <v>51</v>
      </c>
      <c r="D417" s="158" t="s">
        <v>151</v>
      </c>
      <c r="E417" s="159" t="s">
        <v>117</v>
      </c>
      <c r="F417" s="85"/>
      <c r="G417" s="88" t="s">
        <v>90</v>
      </c>
      <c r="H417" s="158" t="s">
        <v>147</v>
      </c>
      <c r="I417" s="160" t="s">
        <v>118</v>
      </c>
      <c r="J417" s="160" t="s">
        <v>118</v>
      </c>
      <c r="K417" s="160" t="s">
        <v>118</v>
      </c>
      <c r="L417" s="160" t="s">
        <v>118</v>
      </c>
      <c r="M417" s="160" t="s">
        <v>118</v>
      </c>
      <c r="N417" s="160" t="s">
        <v>118</v>
      </c>
      <c r="O417" s="161" t="s">
        <v>118</v>
      </c>
      <c r="P417" s="74"/>
      <c r="Q417" s="3"/>
    </row>
    <row r="418" spans="2:17" ht="15.75">
      <c r="B418" s="68"/>
      <c r="C418" s="89" t="s">
        <v>91</v>
      </c>
      <c r="D418" s="90"/>
      <c r="E418" s="91"/>
      <c r="F418" s="92"/>
      <c r="G418" s="89" t="s">
        <v>91</v>
      </c>
      <c r="H418" s="93"/>
      <c r="I418" s="93"/>
      <c r="J418" s="93"/>
      <c r="K418" s="93"/>
      <c r="L418" s="93"/>
      <c r="M418" s="93"/>
      <c r="N418" s="93"/>
      <c r="O418" s="93"/>
      <c r="P418" s="80"/>
      <c r="Q418" s="3"/>
    </row>
    <row r="419" spans="2:17" ht="15.75">
      <c r="B419" s="74"/>
      <c r="C419" s="84"/>
      <c r="D419" s="158" t="s">
        <v>150</v>
      </c>
      <c r="E419" s="162" t="s">
        <v>115</v>
      </c>
      <c r="F419" s="85"/>
      <c r="G419" s="86"/>
      <c r="H419" s="158" t="s">
        <v>152</v>
      </c>
      <c r="I419" s="160" t="s">
        <v>116</v>
      </c>
      <c r="J419" s="160" t="s">
        <v>116</v>
      </c>
      <c r="K419" s="160" t="s">
        <v>116</v>
      </c>
      <c r="L419" s="160" t="s">
        <v>116</v>
      </c>
      <c r="M419" s="160" t="s">
        <v>116</v>
      </c>
      <c r="N419" s="160" t="s">
        <v>116</v>
      </c>
      <c r="O419" s="161" t="s">
        <v>116</v>
      </c>
      <c r="P419" s="74"/>
      <c r="Q419" s="3"/>
    </row>
    <row r="420" spans="2:17" ht="15.75">
      <c r="B420" s="74"/>
      <c r="C420" s="94"/>
      <c r="D420" s="158" t="s">
        <v>151</v>
      </c>
      <c r="E420" s="162" t="s">
        <v>117</v>
      </c>
      <c r="F420" s="85"/>
      <c r="G420" s="95"/>
      <c r="H420" s="158" t="s">
        <v>147</v>
      </c>
      <c r="I420" s="160" t="s">
        <v>118</v>
      </c>
      <c r="J420" s="160" t="s">
        <v>118</v>
      </c>
      <c r="K420" s="160" t="s">
        <v>118</v>
      </c>
      <c r="L420" s="160" t="s">
        <v>118</v>
      </c>
      <c r="M420" s="160" t="s">
        <v>118</v>
      </c>
      <c r="N420" s="160" t="s">
        <v>118</v>
      </c>
      <c r="O420" s="161" t="s">
        <v>118</v>
      </c>
      <c r="P420" s="74"/>
      <c r="Q420" s="3"/>
    </row>
    <row r="421" spans="2:17" ht="15.75">
      <c r="B421" s="68"/>
      <c r="C421" s="71"/>
      <c r="D421" s="71"/>
      <c r="E421" s="71"/>
      <c r="F421" s="71"/>
      <c r="G421" s="96" t="s">
        <v>119</v>
      </c>
      <c r="H421" s="79"/>
      <c r="I421" s="79"/>
      <c r="J421" s="79"/>
      <c r="K421" s="71"/>
      <c r="L421" s="71"/>
      <c r="M421" s="71"/>
      <c r="N421" s="97"/>
      <c r="O421" s="69"/>
      <c r="P421" s="80"/>
      <c r="Q421" s="3"/>
    </row>
    <row r="422" spans="2:17" ht="15.75">
      <c r="B422" s="68"/>
      <c r="C422" s="98" t="s">
        <v>92</v>
      </c>
      <c r="D422" s="71"/>
      <c r="E422" s="71"/>
      <c r="F422" s="71"/>
      <c r="G422" s="99" t="s">
        <v>120</v>
      </c>
      <c r="H422" s="99" t="s">
        <v>121</v>
      </c>
      <c r="I422" s="99" t="s">
        <v>122</v>
      </c>
      <c r="J422" s="99" t="s">
        <v>123</v>
      </c>
      <c r="K422" s="99" t="s">
        <v>124</v>
      </c>
      <c r="L422" s="100" t="s">
        <v>5</v>
      </c>
      <c r="M422" s="101"/>
      <c r="N422" s="102" t="s">
        <v>93</v>
      </c>
      <c r="O422" s="103" t="s">
        <v>94</v>
      </c>
      <c r="P422" s="74"/>
      <c r="Q422" s="3"/>
    </row>
    <row r="423" spans="2:17" ht="15.75">
      <c r="B423" s="74"/>
      <c r="C423" s="104" t="s">
        <v>125</v>
      </c>
      <c r="D423" s="105" t="str">
        <f>IF(+D416&gt;"",D416&amp;"-"&amp;H416,"")</f>
        <v>Tuomas Niskanen-Eerik Kemppainen</v>
      </c>
      <c r="E423" s="106"/>
      <c r="F423" s="107"/>
      <c r="G423" s="108">
        <v>-3</v>
      </c>
      <c r="H423" s="108">
        <v>-7</v>
      </c>
      <c r="I423" s="108">
        <v>-5</v>
      </c>
      <c r="J423" s="108"/>
      <c r="K423" s="108"/>
      <c r="L423" s="109">
        <f>IF(ISBLANK(G423),"",COUNTIF(G423:K423,"&gt;=0"))</f>
        <v>0</v>
      </c>
      <c r="M423" s="110">
        <f>IF(ISBLANK(G423),"",(IF(LEFT(G423,1)="-",1,0)+IF(LEFT(H423,1)="-",1,0)+IF(LEFT(I423,1)="-",1,0)+IF(LEFT(J423,1)="-",1,0)+IF(LEFT(K423,1)="-",1,0)))</f>
        <v>3</v>
      </c>
      <c r="N423" s="111">
        <f aca="true" t="shared" si="13" ref="N423:O427">IF(L423=3,1,"")</f>
      </c>
      <c r="O423" s="112">
        <f t="shared" si="13"/>
        <v>1</v>
      </c>
      <c r="P423" s="74"/>
      <c r="Q423" s="3"/>
    </row>
    <row r="424" spans="2:17" ht="15.75">
      <c r="B424" s="74"/>
      <c r="C424" s="104" t="s">
        <v>126</v>
      </c>
      <c r="D424" s="106" t="str">
        <f>IF(D417&gt;"",D417&amp;" - "&amp;H417,"")</f>
        <v>Arttu Vartiainen - Rolands Jansons</v>
      </c>
      <c r="E424" s="105"/>
      <c r="F424" s="107"/>
      <c r="G424" s="113">
        <v>-5</v>
      </c>
      <c r="H424" s="108">
        <v>-6</v>
      </c>
      <c r="I424" s="108">
        <v>-2</v>
      </c>
      <c r="J424" s="108"/>
      <c r="K424" s="108"/>
      <c r="L424" s="109">
        <f>IF(ISBLANK(G424),"",COUNTIF(G424:K424,"&gt;=0"))</f>
        <v>0</v>
      </c>
      <c r="M424" s="110">
        <f>IF(ISBLANK(G424),"",(IF(LEFT(G424,1)="-",1,0)+IF(LEFT(H424,1)="-",1,0)+IF(LEFT(I424,1)="-",1,0)+IF(LEFT(J424,1)="-",1,0)+IF(LEFT(K424,1)="-",1,0)))</f>
        <v>3</v>
      </c>
      <c r="N424" s="111">
        <f t="shared" si="13"/>
      </c>
      <c r="O424" s="112">
        <f t="shared" si="13"/>
        <v>1</v>
      </c>
      <c r="P424" s="74"/>
      <c r="Q424" s="3"/>
    </row>
    <row r="425" spans="2:17" ht="15.75">
      <c r="B425" s="74"/>
      <c r="C425" s="114" t="s">
        <v>127</v>
      </c>
      <c r="D425" s="115" t="str">
        <f>IF(D419&gt;"",D419&amp;" / "&amp;D420,"")</f>
        <v>Tuomas Niskanen / Arttu Vartiainen</v>
      </c>
      <c r="E425" s="116" t="str">
        <f>IF(H419&gt;"",H419&amp;" / "&amp;H420,"")</f>
        <v>Eerik Kemppainen / Rolands Jansons</v>
      </c>
      <c r="F425" s="117"/>
      <c r="G425" s="118">
        <v>-7</v>
      </c>
      <c r="H425" s="119">
        <v>-5</v>
      </c>
      <c r="I425" s="120">
        <v>-3</v>
      </c>
      <c r="J425" s="120"/>
      <c r="K425" s="120"/>
      <c r="L425" s="109">
        <f>IF(ISBLANK(G425),"",COUNTIF(G425:K425,"&gt;=0"))</f>
        <v>0</v>
      </c>
      <c r="M425" s="110">
        <f>IF(ISBLANK(G425),"",(IF(LEFT(G425,1)="-",1,0)+IF(LEFT(H425,1)="-",1,0)+IF(LEFT(I425,1)="-",1,0)+IF(LEFT(J425,1)="-",1,0)+IF(LEFT(K425,1)="-",1,0)))</f>
        <v>3</v>
      </c>
      <c r="N425" s="111">
        <f t="shared" si="13"/>
      </c>
      <c r="O425" s="112">
        <f t="shared" si="13"/>
        <v>1</v>
      </c>
      <c r="P425" s="74"/>
      <c r="Q425" s="3"/>
    </row>
    <row r="426" spans="2:17" ht="15.75">
      <c r="B426" s="74"/>
      <c r="C426" s="104" t="s">
        <v>128</v>
      </c>
      <c r="D426" s="106" t="str">
        <f>IF(+D416&gt;"",D416&amp;" - "&amp;H417,"")</f>
        <v>Tuomas Niskanen - Rolands Jansons</v>
      </c>
      <c r="E426" s="105"/>
      <c r="F426" s="107"/>
      <c r="G426" s="121"/>
      <c r="H426" s="108"/>
      <c r="I426" s="108"/>
      <c r="J426" s="108"/>
      <c r="K426" s="122"/>
      <c r="L426" s="109">
        <f>IF(ISBLANK(G426),"",COUNTIF(G426:K426,"&gt;=0"))</f>
      </c>
      <c r="M426" s="110">
        <f>IF(ISBLANK(G426),"",(IF(LEFT(G426,1)="-",1,0)+IF(LEFT(H426,1)="-",1,0)+IF(LEFT(I426,1)="-",1,0)+IF(LEFT(J426,1)="-",1,0)+IF(LEFT(K426,1)="-",1,0)))</f>
      </c>
      <c r="N426" s="111">
        <f t="shared" si="13"/>
      </c>
      <c r="O426" s="112">
        <f t="shared" si="13"/>
      </c>
      <c r="P426" s="74"/>
      <c r="Q426" s="3"/>
    </row>
    <row r="427" spans="2:17" ht="16.5" thickBot="1">
      <c r="B427" s="74"/>
      <c r="C427" s="104" t="s">
        <v>129</v>
      </c>
      <c r="D427" s="106" t="str">
        <f>IF(+D417&gt;"",D417&amp;" - "&amp;H416,"")</f>
        <v>Arttu Vartiainen - Eerik Kemppainen</v>
      </c>
      <c r="E427" s="105"/>
      <c r="F427" s="107"/>
      <c r="G427" s="122"/>
      <c r="H427" s="108"/>
      <c r="I427" s="122"/>
      <c r="J427" s="108"/>
      <c r="K427" s="108"/>
      <c r="L427" s="109">
        <f>IF(ISBLANK(G427),"",COUNTIF(G427:K427,"&gt;=0"))</f>
      </c>
      <c r="M427" s="123">
        <f>IF(ISBLANK(G427),"",(IF(LEFT(G427,1)="-",1,0)+IF(LEFT(H427,1)="-",1,0)+IF(LEFT(I427,1)="-",1,0)+IF(LEFT(J427,1)="-",1,0)+IF(LEFT(K427,1)="-",1,0)))</f>
      </c>
      <c r="N427" s="111">
        <f t="shared" si="13"/>
      </c>
      <c r="O427" s="112">
        <f t="shared" si="13"/>
      </c>
      <c r="P427" s="74"/>
      <c r="Q427" s="3"/>
    </row>
    <row r="428" spans="2:17" ht="16.5" thickBot="1">
      <c r="B428" s="68"/>
      <c r="C428" s="71"/>
      <c r="D428" s="71"/>
      <c r="E428" s="71"/>
      <c r="F428" s="71"/>
      <c r="G428" s="71"/>
      <c r="H428" s="71"/>
      <c r="I428" s="71"/>
      <c r="J428" s="124" t="s">
        <v>21</v>
      </c>
      <c r="K428" s="125"/>
      <c r="L428" s="126">
        <f>IF(ISBLANK(E423),"",SUM(L423:L427))</f>
      </c>
      <c r="M428" s="127">
        <f>IF(ISBLANK(F423),"",SUM(M423:M427))</f>
      </c>
      <c r="N428" s="128">
        <f>IF(ISBLANK(G423),"",SUM(N423:N427))</f>
        <v>0</v>
      </c>
      <c r="O428" s="129">
        <f>IF(ISBLANK(G423),"",SUM(O423:O427))</f>
        <v>3</v>
      </c>
      <c r="P428" s="74"/>
      <c r="Q428" s="3"/>
    </row>
    <row r="429" spans="2:17" ht="15.75">
      <c r="B429" s="68"/>
      <c r="C429" s="70" t="s">
        <v>95</v>
      </c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80"/>
      <c r="Q429" s="3"/>
    </row>
    <row r="430" spans="2:17" ht="15.75">
      <c r="B430" s="68"/>
      <c r="C430" s="130" t="s">
        <v>96</v>
      </c>
      <c r="D430" s="130"/>
      <c r="E430" s="130" t="s">
        <v>97</v>
      </c>
      <c r="F430" s="131"/>
      <c r="G430" s="130"/>
      <c r="H430" s="130" t="s">
        <v>8</v>
      </c>
      <c r="I430" s="131"/>
      <c r="J430" s="130"/>
      <c r="K430" s="132" t="s">
        <v>98</v>
      </c>
      <c r="L430" s="69"/>
      <c r="M430" s="71"/>
      <c r="N430" s="71"/>
      <c r="O430" s="71"/>
      <c r="P430" s="80"/>
      <c r="Q430" s="3"/>
    </row>
    <row r="431" spans="2:17" ht="18.75" thickBot="1">
      <c r="B431" s="68"/>
      <c r="C431" s="71"/>
      <c r="D431" s="71"/>
      <c r="E431" s="71"/>
      <c r="F431" s="71"/>
      <c r="G431" s="71"/>
      <c r="H431" s="71"/>
      <c r="I431" s="71"/>
      <c r="J431" s="71"/>
      <c r="K431" s="155" t="str">
        <f>IF(N428=3,D415,IF(O428=3,H415,""))</f>
        <v>Spinni 1</v>
      </c>
      <c r="L431" s="156"/>
      <c r="M431" s="156"/>
      <c r="N431" s="156"/>
      <c r="O431" s="157"/>
      <c r="P431" s="74"/>
      <c r="Q431" s="3"/>
    </row>
    <row r="432" spans="2:17" ht="18">
      <c r="B432" s="133"/>
      <c r="C432" s="134"/>
      <c r="D432" s="134"/>
      <c r="E432" s="134"/>
      <c r="F432" s="134"/>
      <c r="G432" s="134"/>
      <c r="H432" s="134"/>
      <c r="I432" s="134"/>
      <c r="J432" s="134"/>
      <c r="K432" s="135"/>
      <c r="L432" s="135"/>
      <c r="M432" s="135"/>
      <c r="N432" s="135"/>
      <c r="O432" s="135"/>
      <c r="P432" s="136"/>
      <c r="Q432" s="3"/>
    </row>
    <row r="433" spans="2:17" ht="16.5" thickBot="1"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3"/>
    </row>
    <row r="434" spans="2:17" ht="18">
      <c r="B434" s="58"/>
      <c r="C434" s="58"/>
      <c r="D434" s="58"/>
      <c r="E434" s="58"/>
      <c r="F434" s="58"/>
      <c r="G434" s="58"/>
      <c r="H434" s="58"/>
      <c r="I434" s="58"/>
      <c r="J434" s="59"/>
      <c r="K434" s="59"/>
      <c r="L434" s="59"/>
      <c r="M434" s="59"/>
      <c r="N434" s="59"/>
      <c r="O434" s="60"/>
      <c r="P434" s="3"/>
      <c r="Q434" s="3"/>
    </row>
    <row r="435" spans="2:17" ht="15">
      <c r="B435" s="61" t="s">
        <v>99</v>
      </c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2:17" ht="1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2:17" ht="1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2:17" ht="1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2:17" ht="15.75">
      <c r="B439" s="63"/>
      <c r="C439" s="64"/>
      <c r="D439" s="65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7"/>
      <c r="Q439" s="3"/>
    </row>
    <row r="440" spans="2:17" ht="15.75">
      <c r="B440" s="68"/>
      <c r="C440" s="69"/>
      <c r="D440" s="70" t="s">
        <v>109</v>
      </c>
      <c r="E440" s="71"/>
      <c r="F440" s="71"/>
      <c r="G440" s="69"/>
      <c r="H440" s="72" t="s">
        <v>84</v>
      </c>
      <c r="I440" s="73"/>
      <c r="J440" s="171" t="s">
        <v>186</v>
      </c>
      <c r="K440" s="160"/>
      <c r="L440" s="160"/>
      <c r="M440" s="160"/>
      <c r="N440" s="160"/>
      <c r="O440" s="161"/>
      <c r="P440" s="74"/>
      <c r="Q440" s="3"/>
    </row>
    <row r="441" spans="2:17" ht="20.25">
      <c r="B441" s="68"/>
      <c r="C441" s="75"/>
      <c r="D441" s="76" t="s">
        <v>110</v>
      </c>
      <c r="E441" s="71"/>
      <c r="F441" s="71"/>
      <c r="G441" s="69"/>
      <c r="H441" s="72" t="s">
        <v>85</v>
      </c>
      <c r="I441" s="73"/>
      <c r="J441" s="171"/>
      <c r="K441" s="160"/>
      <c r="L441" s="160"/>
      <c r="M441" s="160"/>
      <c r="N441" s="160"/>
      <c r="O441" s="161"/>
      <c r="P441" s="74"/>
      <c r="Q441" s="3"/>
    </row>
    <row r="442" spans="2:17" ht="15.75">
      <c r="B442" s="68"/>
      <c r="C442" s="71"/>
      <c r="D442" s="71" t="s">
        <v>111</v>
      </c>
      <c r="E442" s="71"/>
      <c r="F442" s="71"/>
      <c r="G442" s="71"/>
      <c r="H442" s="72" t="s">
        <v>86</v>
      </c>
      <c r="I442" s="77"/>
      <c r="J442" s="171" t="s">
        <v>145</v>
      </c>
      <c r="K442" s="171"/>
      <c r="L442" s="171"/>
      <c r="M442" s="171"/>
      <c r="N442" s="171"/>
      <c r="O442" s="166"/>
      <c r="P442" s="74"/>
      <c r="Q442" s="3"/>
    </row>
    <row r="443" spans="2:17" ht="15.75">
      <c r="B443" s="68"/>
      <c r="C443" s="71"/>
      <c r="D443" s="71"/>
      <c r="E443" s="71"/>
      <c r="F443" s="71"/>
      <c r="G443" s="71"/>
      <c r="H443" s="72" t="s">
        <v>112</v>
      </c>
      <c r="I443" s="73"/>
      <c r="J443" s="163"/>
      <c r="K443" s="164"/>
      <c r="L443" s="164"/>
      <c r="M443" s="78" t="s">
        <v>113</v>
      </c>
      <c r="N443" s="165"/>
      <c r="O443" s="166"/>
      <c r="P443" s="74"/>
      <c r="Q443" s="3"/>
    </row>
    <row r="444" spans="2:17" ht="15.75">
      <c r="B444" s="68"/>
      <c r="C444" s="69"/>
      <c r="D444" s="79" t="s">
        <v>87</v>
      </c>
      <c r="E444" s="71"/>
      <c r="F444" s="71"/>
      <c r="G444" s="71"/>
      <c r="H444" s="79" t="s">
        <v>87</v>
      </c>
      <c r="I444" s="71"/>
      <c r="J444" s="71"/>
      <c r="K444" s="71"/>
      <c r="L444" s="71"/>
      <c r="M444" s="71"/>
      <c r="N444" s="71"/>
      <c r="O444" s="71"/>
      <c r="P444" s="80"/>
      <c r="Q444" s="3"/>
    </row>
    <row r="445" spans="2:17" ht="15.75">
      <c r="B445" s="74"/>
      <c r="C445" s="81" t="s">
        <v>114</v>
      </c>
      <c r="D445" s="167" t="s">
        <v>40</v>
      </c>
      <c r="E445" s="168"/>
      <c r="F445" s="82"/>
      <c r="G445" s="83" t="s">
        <v>114</v>
      </c>
      <c r="H445" s="167" t="s">
        <v>41</v>
      </c>
      <c r="I445" s="169"/>
      <c r="J445" s="169"/>
      <c r="K445" s="169"/>
      <c r="L445" s="169"/>
      <c r="M445" s="169"/>
      <c r="N445" s="169"/>
      <c r="O445" s="170"/>
      <c r="P445" s="74"/>
      <c r="Q445" s="3"/>
    </row>
    <row r="446" spans="2:17" ht="15.75">
      <c r="B446" s="74"/>
      <c r="C446" s="84" t="s">
        <v>88</v>
      </c>
      <c r="D446" s="158" t="s">
        <v>153</v>
      </c>
      <c r="E446" s="159" t="s">
        <v>115</v>
      </c>
      <c r="F446" s="85"/>
      <c r="G446" s="86" t="s">
        <v>89</v>
      </c>
      <c r="H446" s="158" t="s">
        <v>148</v>
      </c>
      <c r="I446" s="160" t="s">
        <v>116</v>
      </c>
      <c r="J446" s="160" t="s">
        <v>116</v>
      </c>
      <c r="K446" s="160" t="s">
        <v>116</v>
      </c>
      <c r="L446" s="160" t="s">
        <v>116</v>
      </c>
      <c r="M446" s="160" t="s">
        <v>116</v>
      </c>
      <c r="N446" s="160" t="s">
        <v>116</v>
      </c>
      <c r="O446" s="161" t="s">
        <v>116</v>
      </c>
      <c r="P446" s="74"/>
      <c r="Q446" s="3"/>
    </row>
    <row r="447" spans="2:17" ht="15.75">
      <c r="B447" s="74"/>
      <c r="C447" s="87" t="s">
        <v>51</v>
      </c>
      <c r="D447" s="158" t="s">
        <v>154</v>
      </c>
      <c r="E447" s="159" t="s">
        <v>117</v>
      </c>
      <c r="F447" s="85"/>
      <c r="G447" s="88" t="s">
        <v>90</v>
      </c>
      <c r="H447" s="158" t="s">
        <v>149</v>
      </c>
      <c r="I447" s="160" t="s">
        <v>118</v>
      </c>
      <c r="J447" s="160" t="s">
        <v>118</v>
      </c>
      <c r="K447" s="160" t="s">
        <v>118</v>
      </c>
      <c r="L447" s="160" t="s">
        <v>118</v>
      </c>
      <c r="M447" s="160" t="s">
        <v>118</v>
      </c>
      <c r="N447" s="160" t="s">
        <v>118</v>
      </c>
      <c r="O447" s="161" t="s">
        <v>118</v>
      </c>
      <c r="P447" s="74"/>
      <c r="Q447" s="3"/>
    </row>
    <row r="448" spans="2:17" ht="15.75">
      <c r="B448" s="68"/>
      <c r="C448" s="89" t="s">
        <v>91</v>
      </c>
      <c r="D448" s="90"/>
      <c r="E448" s="91"/>
      <c r="F448" s="92"/>
      <c r="G448" s="89" t="s">
        <v>91</v>
      </c>
      <c r="H448" s="93"/>
      <c r="I448" s="93"/>
      <c r="J448" s="93"/>
      <c r="K448" s="93"/>
      <c r="L448" s="93"/>
      <c r="M448" s="93"/>
      <c r="N448" s="93"/>
      <c r="O448" s="93"/>
      <c r="P448" s="80"/>
      <c r="Q448" s="3"/>
    </row>
    <row r="449" spans="2:17" ht="15.75">
      <c r="B449" s="74"/>
      <c r="C449" s="84"/>
      <c r="D449" s="158" t="s">
        <v>153</v>
      </c>
      <c r="E449" s="162" t="s">
        <v>115</v>
      </c>
      <c r="F449" s="85"/>
      <c r="G449" s="86"/>
      <c r="H449" s="158" t="s">
        <v>148</v>
      </c>
      <c r="I449" s="160" t="s">
        <v>116</v>
      </c>
      <c r="J449" s="160" t="s">
        <v>116</v>
      </c>
      <c r="K449" s="160" t="s">
        <v>116</v>
      </c>
      <c r="L449" s="160" t="s">
        <v>116</v>
      </c>
      <c r="M449" s="160" t="s">
        <v>116</v>
      </c>
      <c r="N449" s="160" t="s">
        <v>116</v>
      </c>
      <c r="O449" s="161" t="s">
        <v>116</v>
      </c>
      <c r="P449" s="74"/>
      <c r="Q449" s="3"/>
    </row>
    <row r="450" spans="2:17" ht="15.75">
      <c r="B450" s="74"/>
      <c r="C450" s="94"/>
      <c r="D450" s="158" t="s">
        <v>154</v>
      </c>
      <c r="E450" s="162" t="s">
        <v>117</v>
      </c>
      <c r="F450" s="85"/>
      <c r="G450" s="95"/>
      <c r="H450" s="158" t="s">
        <v>149</v>
      </c>
      <c r="I450" s="160" t="s">
        <v>118</v>
      </c>
      <c r="J450" s="160" t="s">
        <v>118</v>
      </c>
      <c r="K450" s="160" t="s">
        <v>118</v>
      </c>
      <c r="L450" s="160" t="s">
        <v>118</v>
      </c>
      <c r="M450" s="160" t="s">
        <v>118</v>
      </c>
      <c r="N450" s="160" t="s">
        <v>118</v>
      </c>
      <c r="O450" s="161" t="s">
        <v>118</v>
      </c>
      <c r="P450" s="74"/>
      <c r="Q450" s="3"/>
    </row>
    <row r="451" spans="2:17" ht="15.75">
      <c r="B451" s="68"/>
      <c r="C451" s="71"/>
      <c r="D451" s="71"/>
      <c r="E451" s="71"/>
      <c r="F451" s="71"/>
      <c r="G451" s="96" t="s">
        <v>119</v>
      </c>
      <c r="H451" s="79"/>
      <c r="I451" s="79"/>
      <c r="J451" s="79"/>
      <c r="K451" s="71"/>
      <c r="L451" s="71"/>
      <c r="M451" s="71"/>
      <c r="N451" s="97"/>
      <c r="O451" s="69"/>
      <c r="P451" s="80"/>
      <c r="Q451" s="3"/>
    </row>
    <row r="452" spans="2:17" ht="15.75">
      <c r="B452" s="68"/>
      <c r="C452" s="98" t="s">
        <v>92</v>
      </c>
      <c r="D452" s="71"/>
      <c r="E452" s="71"/>
      <c r="F452" s="71"/>
      <c r="G452" s="99" t="s">
        <v>120</v>
      </c>
      <c r="H452" s="99" t="s">
        <v>121</v>
      </c>
      <c r="I452" s="99" t="s">
        <v>122</v>
      </c>
      <c r="J452" s="99" t="s">
        <v>123</v>
      </c>
      <c r="K452" s="99" t="s">
        <v>124</v>
      </c>
      <c r="L452" s="100" t="s">
        <v>5</v>
      </c>
      <c r="M452" s="101"/>
      <c r="N452" s="102" t="s">
        <v>93</v>
      </c>
      <c r="O452" s="103" t="s">
        <v>94</v>
      </c>
      <c r="P452" s="74"/>
      <c r="Q452" s="3"/>
    </row>
    <row r="453" spans="2:17" ht="15.75">
      <c r="B453" s="74"/>
      <c r="C453" s="104" t="s">
        <v>125</v>
      </c>
      <c r="D453" s="105" t="str">
        <f>IF(+D446&gt;"",D446&amp;"-"&amp;H446,"")</f>
        <v>Jani Kerttula-Teemu Ketonen</v>
      </c>
      <c r="E453" s="106"/>
      <c r="F453" s="107"/>
      <c r="G453" s="108">
        <v>2</v>
      </c>
      <c r="H453" s="108">
        <v>4</v>
      </c>
      <c r="I453" s="108">
        <v>10</v>
      </c>
      <c r="J453" s="108"/>
      <c r="K453" s="108"/>
      <c r="L453" s="109">
        <f>IF(ISBLANK(G453),"",COUNTIF(G453:K453,"&gt;=0"))</f>
        <v>3</v>
      </c>
      <c r="M453" s="110">
        <f>IF(ISBLANK(G453),"",(IF(LEFT(G453,1)="-",1,0)+IF(LEFT(H453,1)="-",1,0)+IF(LEFT(I453,1)="-",1,0)+IF(LEFT(J453,1)="-",1,0)+IF(LEFT(K453,1)="-",1,0)))</f>
        <v>0</v>
      </c>
      <c r="N453" s="111">
        <f aca="true" t="shared" si="14" ref="N453:O457">IF(L453=3,1,"")</f>
        <v>1</v>
      </c>
      <c r="O453" s="112">
        <f t="shared" si="14"/>
      </c>
      <c r="P453" s="74"/>
      <c r="Q453" s="3"/>
    </row>
    <row r="454" spans="2:17" ht="15.75">
      <c r="B454" s="74"/>
      <c r="C454" s="104" t="s">
        <v>126</v>
      </c>
      <c r="D454" s="106" t="str">
        <f>IF(D447&gt;"",D447&amp;" - "&amp;H447,"")</f>
        <v>Jarkko Mustonen - Kimi Ollonen</v>
      </c>
      <c r="E454" s="105"/>
      <c r="F454" s="107"/>
      <c r="G454" s="113">
        <v>0</v>
      </c>
      <c r="H454" s="108">
        <v>2</v>
      </c>
      <c r="I454" s="108">
        <v>3</v>
      </c>
      <c r="J454" s="108"/>
      <c r="K454" s="108"/>
      <c r="L454" s="109">
        <f>IF(ISBLANK(G454),"",COUNTIF(G454:K454,"&gt;=0"))</f>
        <v>3</v>
      </c>
      <c r="M454" s="110">
        <f>IF(ISBLANK(G454),"",(IF(LEFT(G454,1)="-",1,0)+IF(LEFT(H454,1)="-",1,0)+IF(LEFT(I454,1)="-",1,0)+IF(LEFT(J454,1)="-",1,0)+IF(LEFT(K454,1)="-",1,0)))</f>
        <v>0</v>
      </c>
      <c r="N454" s="111">
        <f t="shared" si="14"/>
        <v>1</v>
      </c>
      <c r="O454" s="112">
        <f t="shared" si="14"/>
      </c>
      <c r="P454" s="74"/>
      <c r="Q454" s="3"/>
    </row>
    <row r="455" spans="2:17" ht="15.75">
      <c r="B455" s="74"/>
      <c r="C455" s="114" t="s">
        <v>127</v>
      </c>
      <c r="D455" s="115" t="str">
        <f>IF(D449&gt;"",D449&amp;" / "&amp;D450,"")</f>
        <v>Jani Kerttula / Jarkko Mustonen</v>
      </c>
      <c r="E455" s="116" t="str">
        <f>IF(H449&gt;"",H449&amp;" / "&amp;H450,"")</f>
        <v>Teemu Ketonen / Kimi Ollonen</v>
      </c>
      <c r="F455" s="117"/>
      <c r="G455" s="118">
        <v>2</v>
      </c>
      <c r="H455" s="119">
        <v>-5</v>
      </c>
      <c r="I455" s="120">
        <v>2</v>
      </c>
      <c r="J455" s="120">
        <v>7</v>
      </c>
      <c r="K455" s="120"/>
      <c r="L455" s="109">
        <f>IF(ISBLANK(G455),"",COUNTIF(G455:K455,"&gt;=0"))</f>
        <v>3</v>
      </c>
      <c r="M455" s="110">
        <f>IF(ISBLANK(G455),"",(IF(LEFT(G455,1)="-",1,0)+IF(LEFT(H455,1)="-",1,0)+IF(LEFT(I455,1)="-",1,0)+IF(LEFT(J455,1)="-",1,0)+IF(LEFT(K455,1)="-",1,0)))</f>
        <v>1</v>
      </c>
      <c r="N455" s="111">
        <f t="shared" si="14"/>
        <v>1</v>
      </c>
      <c r="O455" s="112">
        <f t="shared" si="14"/>
      </c>
      <c r="P455" s="74"/>
      <c r="Q455" s="3"/>
    </row>
    <row r="456" spans="2:17" ht="15.75">
      <c r="B456" s="74"/>
      <c r="C456" s="104" t="s">
        <v>128</v>
      </c>
      <c r="D456" s="106" t="str">
        <f>IF(+D446&gt;"",D446&amp;" - "&amp;H447,"")</f>
        <v>Jani Kerttula - Kimi Ollonen</v>
      </c>
      <c r="E456" s="105"/>
      <c r="F456" s="107"/>
      <c r="G456" s="121"/>
      <c r="H456" s="108"/>
      <c r="I456" s="108"/>
      <c r="J456" s="108"/>
      <c r="K456" s="122"/>
      <c r="L456" s="109">
        <f>IF(ISBLANK(G456),"",COUNTIF(G456:K456,"&gt;=0"))</f>
      </c>
      <c r="M456" s="110">
        <f>IF(ISBLANK(G456),"",(IF(LEFT(G456,1)="-",1,0)+IF(LEFT(H456,1)="-",1,0)+IF(LEFT(I456,1)="-",1,0)+IF(LEFT(J456,1)="-",1,0)+IF(LEFT(K456,1)="-",1,0)))</f>
      </c>
      <c r="N456" s="111">
        <f t="shared" si="14"/>
      </c>
      <c r="O456" s="112">
        <f t="shared" si="14"/>
      </c>
      <c r="P456" s="74"/>
      <c r="Q456" s="3"/>
    </row>
    <row r="457" spans="2:17" ht="16.5" thickBot="1">
      <c r="B457" s="74"/>
      <c r="C457" s="104" t="s">
        <v>129</v>
      </c>
      <c r="D457" s="106" t="str">
        <f>IF(+D447&gt;"",D447&amp;" - "&amp;H446,"")</f>
        <v>Jarkko Mustonen - Teemu Ketonen</v>
      </c>
      <c r="E457" s="105"/>
      <c r="F457" s="107"/>
      <c r="G457" s="122"/>
      <c r="H457" s="108"/>
      <c r="I457" s="122"/>
      <c r="J457" s="108"/>
      <c r="K457" s="108"/>
      <c r="L457" s="109">
        <f>IF(ISBLANK(G457),"",COUNTIF(G457:K457,"&gt;=0"))</f>
      </c>
      <c r="M457" s="123">
        <f>IF(ISBLANK(G457),"",(IF(LEFT(G457,1)="-",1,0)+IF(LEFT(H457,1)="-",1,0)+IF(LEFT(I457,1)="-",1,0)+IF(LEFT(J457,1)="-",1,0)+IF(LEFT(K457,1)="-",1,0)))</f>
      </c>
      <c r="N457" s="111">
        <f t="shared" si="14"/>
      </c>
      <c r="O457" s="112">
        <f t="shared" si="14"/>
      </c>
      <c r="P457" s="74"/>
      <c r="Q457" s="3"/>
    </row>
    <row r="458" spans="2:17" ht="16.5" thickBot="1">
      <c r="B458" s="68"/>
      <c r="C458" s="71"/>
      <c r="D458" s="71"/>
      <c r="E458" s="71"/>
      <c r="F458" s="71"/>
      <c r="G458" s="71"/>
      <c r="H458" s="71"/>
      <c r="I458" s="71"/>
      <c r="J458" s="124" t="s">
        <v>21</v>
      </c>
      <c r="K458" s="125"/>
      <c r="L458" s="126">
        <f>IF(ISBLANK(E453),"",SUM(L453:L457))</f>
      </c>
      <c r="M458" s="127">
        <f>IF(ISBLANK(F453),"",SUM(M453:M457))</f>
      </c>
      <c r="N458" s="128">
        <f>IF(ISBLANK(G453),"",SUM(N453:N457))</f>
        <v>3</v>
      </c>
      <c r="O458" s="129">
        <f>IF(ISBLANK(G453),"",SUM(O453:O457))</f>
        <v>0</v>
      </c>
      <c r="P458" s="74"/>
      <c r="Q458" s="3"/>
    </row>
    <row r="459" spans="2:17" ht="15.75">
      <c r="B459" s="68"/>
      <c r="C459" s="70" t="s">
        <v>95</v>
      </c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80"/>
      <c r="Q459" s="3"/>
    </row>
    <row r="460" spans="2:17" ht="15.75">
      <c r="B460" s="68"/>
      <c r="C460" s="130" t="s">
        <v>96</v>
      </c>
      <c r="D460" s="130"/>
      <c r="E460" s="130" t="s">
        <v>97</v>
      </c>
      <c r="F460" s="131"/>
      <c r="G460" s="130"/>
      <c r="H460" s="130" t="s">
        <v>8</v>
      </c>
      <c r="I460" s="131"/>
      <c r="J460" s="130"/>
      <c r="K460" s="132" t="s">
        <v>98</v>
      </c>
      <c r="L460" s="69"/>
      <c r="M460" s="71"/>
      <c r="N460" s="71"/>
      <c r="O460" s="71"/>
      <c r="P460" s="80"/>
      <c r="Q460" s="3"/>
    </row>
    <row r="461" spans="2:17" ht="18.75" thickBot="1">
      <c r="B461" s="68"/>
      <c r="C461" s="71"/>
      <c r="D461" s="71"/>
      <c r="E461" s="71"/>
      <c r="F461" s="71"/>
      <c r="G461" s="71"/>
      <c r="H461" s="71"/>
      <c r="I461" s="71"/>
      <c r="J461" s="71"/>
      <c r="K461" s="155" t="str">
        <f>IF(N458=3,D445,IF(O458=3,H445,""))</f>
        <v>PT-Espoo 2</v>
      </c>
      <c r="L461" s="156"/>
      <c r="M461" s="156"/>
      <c r="N461" s="156"/>
      <c r="O461" s="157"/>
      <c r="P461" s="74"/>
      <c r="Q461" s="3"/>
    </row>
    <row r="462" spans="2:17" ht="18">
      <c r="B462" s="133"/>
      <c r="C462" s="134"/>
      <c r="D462" s="134"/>
      <c r="E462" s="134"/>
      <c r="F462" s="134"/>
      <c r="G462" s="134"/>
      <c r="H462" s="134"/>
      <c r="I462" s="134"/>
      <c r="J462" s="134"/>
      <c r="K462" s="135"/>
      <c r="L462" s="135"/>
      <c r="M462" s="135"/>
      <c r="N462" s="135"/>
      <c r="O462" s="135"/>
      <c r="P462" s="136"/>
      <c r="Q462" s="3"/>
    </row>
    <row r="463" spans="2:17" ht="16.5" thickBot="1"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3"/>
    </row>
    <row r="464" spans="2:17" ht="18">
      <c r="B464" s="58"/>
      <c r="C464" s="58"/>
      <c r="D464" s="58"/>
      <c r="E464" s="58"/>
      <c r="F464" s="58"/>
      <c r="G464" s="58"/>
      <c r="H464" s="58"/>
      <c r="I464" s="58"/>
      <c r="J464" s="59"/>
      <c r="K464" s="59"/>
      <c r="L464" s="59"/>
      <c r="M464" s="59"/>
      <c r="N464" s="59"/>
      <c r="O464" s="60"/>
      <c r="P464" s="3"/>
      <c r="Q464" s="3"/>
    </row>
    <row r="465" spans="2:17" ht="15">
      <c r="B465" s="61" t="s">
        <v>99</v>
      </c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2:17" ht="1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2:17" ht="1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2:17" ht="1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2:17" ht="15.75">
      <c r="B469" s="63"/>
      <c r="C469" s="64"/>
      <c r="D469" s="65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7"/>
      <c r="Q469" s="3"/>
    </row>
    <row r="470" spans="2:17" ht="15.75">
      <c r="B470" s="68"/>
      <c r="C470" s="69"/>
      <c r="D470" s="70" t="s">
        <v>109</v>
      </c>
      <c r="E470" s="71"/>
      <c r="F470" s="71"/>
      <c r="G470" s="69"/>
      <c r="H470" s="72" t="s">
        <v>84</v>
      </c>
      <c r="I470" s="73"/>
      <c r="J470" s="171" t="s">
        <v>186</v>
      </c>
      <c r="K470" s="160"/>
      <c r="L470" s="160"/>
      <c r="M470" s="160"/>
      <c r="N470" s="160"/>
      <c r="O470" s="161"/>
      <c r="P470" s="74"/>
      <c r="Q470" s="3"/>
    </row>
    <row r="471" spans="2:17" ht="20.25">
      <c r="B471" s="68"/>
      <c r="C471" s="75"/>
      <c r="D471" s="76" t="s">
        <v>110</v>
      </c>
      <c r="E471" s="71"/>
      <c r="F471" s="71"/>
      <c r="G471" s="69"/>
      <c r="H471" s="72" t="s">
        <v>85</v>
      </c>
      <c r="I471" s="73"/>
      <c r="J471" s="171"/>
      <c r="K471" s="160"/>
      <c r="L471" s="160"/>
      <c r="M471" s="160"/>
      <c r="N471" s="160"/>
      <c r="O471" s="161"/>
      <c r="P471" s="74"/>
      <c r="Q471" s="3"/>
    </row>
    <row r="472" spans="2:17" ht="15.75">
      <c r="B472" s="68"/>
      <c r="C472" s="71"/>
      <c r="D472" s="71" t="s">
        <v>111</v>
      </c>
      <c r="E472" s="71"/>
      <c r="F472" s="71"/>
      <c r="G472" s="71"/>
      <c r="H472" s="72" t="s">
        <v>86</v>
      </c>
      <c r="I472" s="77"/>
      <c r="J472" s="171" t="s">
        <v>145</v>
      </c>
      <c r="K472" s="171"/>
      <c r="L472" s="171"/>
      <c r="M472" s="171"/>
      <c r="N472" s="171"/>
      <c r="O472" s="166"/>
      <c r="P472" s="74"/>
      <c r="Q472" s="3"/>
    </row>
    <row r="473" spans="2:17" ht="15.75">
      <c r="B473" s="68"/>
      <c r="C473" s="71"/>
      <c r="D473" s="71"/>
      <c r="E473" s="71"/>
      <c r="F473" s="71"/>
      <c r="G473" s="71"/>
      <c r="H473" s="72" t="s">
        <v>112</v>
      </c>
      <c r="I473" s="73"/>
      <c r="J473" s="163"/>
      <c r="K473" s="164"/>
      <c r="L473" s="164"/>
      <c r="M473" s="78" t="s">
        <v>113</v>
      </c>
      <c r="N473" s="165"/>
      <c r="O473" s="166"/>
      <c r="P473" s="74"/>
      <c r="Q473" s="3"/>
    </row>
    <row r="474" spans="2:17" ht="15.75">
      <c r="B474" s="68"/>
      <c r="C474" s="69"/>
      <c r="D474" s="79" t="s">
        <v>87</v>
      </c>
      <c r="E474" s="71"/>
      <c r="F474" s="71"/>
      <c r="G474" s="71"/>
      <c r="H474" s="79" t="s">
        <v>87</v>
      </c>
      <c r="I474" s="71"/>
      <c r="J474" s="71"/>
      <c r="K474" s="71"/>
      <c r="L474" s="71"/>
      <c r="M474" s="71"/>
      <c r="N474" s="71"/>
      <c r="O474" s="71"/>
      <c r="P474" s="80"/>
      <c r="Q474" s="3"/>
    </row>
    <row r="475" spans="2:17" ht="15.75">
      <c r="B475" s="74"/>
      <c r="C475" s="81" t="s">
        <v>114</v>
      </c>
      <c r="D475" s="167" t="s">
        <v>40</v>
      </c>
      <c r="E475" s="168"/>
      <c r="F475" s="82"/>
      <c r="G475" s="83" t="s">
        <v>114</v>
      </c>
      <c r="H475" s="167" t="s">
        <v>34</v>
      </c>
      <c r="I475" s="169"/>
      <c r="J475" s="169"/>
      <c r="K475" s="169"/>
      <c r="L475" s="169"/>
      <c r="M475" s="169"/>
      <c r="N475" s="169"/>
      <c r="O475" s="170"/>
      <c r="P475" s="74"/>
      <c r="Q475" s="3"/>
    </row>
    <row r="476" spans="2:17" ht="15.75">
      <c r="B476" s="74"/>
      <c r="C476" s="84" t="s">
        <v>88</v>
      </c>
      <c r="D476" s="158" t="s">
        <v>154</v>
      </c>
      <c r="E476" s="159" t="s">
        <v>115</v>
      </c>
      <c r="F476" s="85"/>
      <c r="G476" s="86" t="s">
        <v>89</v>
      </c>
      <c r="H476" s="158" t="s">
        <v>151</v>
      </c>
      <c r="I476" s="160" t="s">
        <v>116</v>
      </c>
      <c r="J476" s="160" t="s">
        <v>116</v>
      </c>
      <c r="K476" s="160" t="s">
        <v>116</v>
      </c>
      <c r="L476" s="160" t="s">
        <v>116</v>
      </c>
      <c r="M476" s="160" t="s">
        <v>116</v>
      </c>
      <c r="N476" s="160" t="s">
        <v>116</v>
      </c>
      <c r="O476" s="161" t="s">
        <v>116</v>
      </c>
      <c r="P476" s="74"/>
      <c r="Q476" s="3"/>
    </row>
    <row r="477" spans="2:17" ht="15.75">
      <c r="B477" s="74"/>
      <c r="C477" s="87" t="s">
        <v>51</v>
      </c>
      <c r="D477" s="158" t="s">
        <v>155</v>
      </c>
      <c r="E477" s="159" t="s">
        <v>117</v>
      </c>
      <c r="F477" s="85"/>
      <c r="G477" s="88" t="s">
        <v>90</v>
      </c>
      <c r="H477" s="158" t="s">
        <v>150</v>
      </c>
      <c r="I477" s="160" t="s">
        <v>118</v>
      </c>
      <c r="J477" s="160" t="s">
        <v>118</v>
      </c>
      <c r="K477" s="160" t="s">
        <v>118</v>
      </c>
      <c r="L477" s="160" t="s">
        <v>118</v>
      </c>
      <c r="M477" s="160" t="s">
        <v>118</v>
      </c>
      <c r="N477" s="160" t="s">
        <v>118</v>
      </c>
      <c r="O477" s="161" t="s">
        <v>118</v>
      </c>
      <c r="P477" s="74"/>
      <c r="Q477" s="3"/>
    </row>
    <row r="478" spans="2:17" ht="15.75">
      <c r="B478" s="68"/>
      <c r="C478" s="89" t="s">
        <v>91</v>
      </c>
      <c r="D478" s="90"/>
      <c r="E478" s="91"/>
      <c r="F478" s="92"/>
      <c r="G478" s="89" t="s">
        <v>91</v>
      </c>
      <c r="H478" s="93"/>
      <c r="I478" s="93"/>
      <c r="J478" s="93"/>
      <c r="K478" s="93"/>
      <c r="L478" s="93"/>
      <c r="M478" s="93"/>
      <c r="N478" s="93"/>
      <c r="O478" s="93"/>
      <c r="P478" s="80"/>
      <c r="Q478" s="3"/>
    </row>
    <row r="479" spans="2:17" ht="15.75">
      <c r="B479" s="74"/>
      <c r="C479" s="84"/>
      <c r="D479" s="158" t="s">
        <v>154</v>
      </c>
      <c r="E479" s="162" t="s">
        <v>115</v>
      </c>
      <c r="F479" s="85"/>
      <c r="G479" s="86"/>
      <c r="H479" s="158" t="s">
        <v>151</v>
      </c>
      <c r="I479" s="160" t="s">
        <v>116</v>
      </c>
      <c r="J479" s="160" t="s">
        <v>116</v>
      </c>
      <c r="K479" s="160" t="s">
        <v>116</v>
      </c>
      <c r="L479" s="160" t="s">
        <v>116</v>
      </c>
      <c r="M479" s="160" t="s">
        <v>116</v>
      </c>
      <c r="N479" s="160" t="s">
        <v>116</v>
      </c>
      <c r="O479" s="161" t="s">
        <v>116</v>
      </c>
      <c r="P479" s="74"/>
      <c r="Q479" s="3"/>
    </row>
    <row r="480" spans="2:17" ht="15.75">
      <c r="B480" s="74"/>
      <c r="C480" s="94"/>
      <c r="D480" s="158" t="s">
        <v>155</v>
      </c>
      <c r="E480" s="162" t="s">
        <v>117</v>
      </c>
      <c r="F480" s="85"/>
      <c r="G480" s="95"/>
      <c r="H480" s="158" t="s">
        <v>150</v>
      </c>
      <c r="I480" s="160" t="s">
        <v>118</v>
      </c>
      <c r="J480" s="160" t="s">
        <v>118</v>
      </c>
      <c r="K480" s="160" t="s">
        <v>118</v>
      </c>
      <c r="L480" s="160" t="s">
        <v>118</v>
      </c>
      <c r="M480" s="160" t="s">
        <v>118</v>
      </c>
      <c r="N480" s="160" t="s">
        <v>118</v>
      </c>
      <c r="O480" s="161" t="s">
        <v>118</v>
      </c>
      <c r="P480" s="74"/>
      <c r="Q480" s="3"/>
    </row>
    <row r="481" spans="2:17" ht="15.75">
      <c r="B481" s="68"/>
      <c r="C481" s="71"/>
      <c r="D481" s="71"/>
      <c r="E481" s="71"/>
      <c r="F481" s="71"/>
      <c r="G481" s="96" t="s">
        <v>119</v>
      </c>
      <c r="H481" s="79"/>
      <c r="I481" s="79"/>
      <c r="J481" s="79"/>
      <c r="K481" s="71"/>
      <c r="L481" s="71"/>
      <c r="M481" s="71"/>
      <c r="N481" s="97"/>
      <c r="O481" s="69"/>
      <c r="P481" s="80"/>
      <c r="Q481" s="3"/>
    </row>
    <row r="482" spans="2:17" ht="15.75">
      <c r="B482" s="68"/>
      <c r="C482" s="98" t="s">
        <v>92</v>
      </c>
      <c r="D482" s="71"/>
      <c r="E482" s="71"/>
      <c r="F482" s="71"/>
      <c r="G482" s="99" t="s">
        <v>120</v>
      </c>
      <c r="H482" s="99" t="s">
        <v>121</v>
      </c>
      <c r="I482" s="99" t="s">
        <v>122</v>
      </c>
      <c r="J482" s="99" t="s">
        <v>123</v>
      </c>
      <c r="K482" s="99" t="s">
        <v>124</v>
      </c>
      <c r="L482" s="100" t="s">
        <v>5</v>
      </c>
      <c r="M482" s="101"/>
      <c r="N482" s="102" t="s">
        <v>93</v>
      </c>
      <c r="O482" s="103" t="s">
        <v>94</v>
      </c>
      <c r="P482" s="74"/>
      <c r="Q482" s="3"/>
    </row>
    <row r="483" spans="2:17" ht="15.75">
      <c r="B483" s="74"/>
      <c r="C483" s="104" t="s">
        <v>125</v>
      </c>
      <c r="D483" s="105" t="str">
        <f>IF(+D476&gt;"",D476&amp;"-"&amp;H476,"")</f>
        <v>Jarkko Mustonen-Arttu Vartiainen</v>
      </c>
      <c r="E483" s="106"/>
      <c r="F483" s="107"/>
      <c r="G483" s="108">
        <v>7</v>
      </c>
      <c r="H483" s="108">
        <v>-2</v>
      </c>
      <c r="I483" s="108">
        <v>-2</v>
      </c>
      <c r="J483" s="108">
        <v>-4</v>
      </c>
      <c r="K483" s="108"/>
      <c r="L483" s="109">
        <f>IF(ISBLANK(G483),"",COUNTIF(G483:K483,"&gt;=0"))</f>
        <v>1</v>
      </c>
      <c r="M483" s="110">
        <f>IF(ISBLANK(G483),"",(IF(LEFT(G483,1)="-",1,0)+IF(LEFT(H483,1)="-",1,0)+IF(LEFT(I483,1)="-",1,0)+IF(LEFT(J483,1)="-",1,0)+IF(LEFT(K483,1)="-",1,0)))</f>
        <v>3</v>
      </c>
      <c r="N483" s="111">
        <f>IF(L483=3,1,"")</f>
      </c>
      <c r="O483" s="112">
        <f>IF(M483=3,1,"")</f>
        <v>1</v>
      </c>
      <c r="P483" s="74"/>
      <c r="Q483" s="3"/>
    </row>
    <row r="484" spans="2:17" ht="15.75">
      <c r="B484" s="74"/>
      <c r="C484" s="104" t="s">
        <v>126</v>
      </c>
      <c r="D484" s="106" t="str">
        <f>IF(D477&gt;"",D477&amp;" - "&amp;H477,"")</f>
        <v>Luukas Wuorenjuuri - Tuomas Niskanen</v>
      </c>
      <c r="E484" s="105"/>
      <c r="F484" s="107"/>
      <c r="G484" s="113">
        <v>-1</v>
      </c>
      <c r="H484" s="108">
        <v>-3</v>
      </c>
      <c r="I484" s="108">
        <v>-1</v>
      </c>
      <c r="J484" s="108"/>
      <c r="K484" s="108"/>
      <c r="L484" s="109">
        <f>IF(ISBLANK(G484),"",COUNTIF(G484:K484,"&gt;=0"))</f>
        <v>0</v>
      </c>
      <c r="M484" s="110">
        <f>IF(ISBLANK(G484),"",(IF(LEFT(G484,1)="-",1,0)+IF(LEFT(H484,1)="-",1,0)+IF(LEFT(I484,1)="-",1,0)+IF(LEFT(J484,1)="-",1,0)+IF(LEFT(K484,1)="-",1,0)))</f>
        <v>3</v>
      </c>
      <c r="N484" s="111">
        <f>IF(L484=3,1,"")</f>
      </c>
      <c r="O484" s="112">
        <f>IF(M484=3,1,"")</f>
        <v>1</v>
      </c>
      <c r="P484" s="74"/>
      <c r="Q484" s="3"/>
    </row>
    <row r="485" spans="2:17" ht="15.75">
      <c r="B485" s="74"/>
      <c r="C485" s="114" t="s">
        <v>127</v>
      </c>
      <c r="D485" s="115" t="str">
        <f>IF(D479&gt;"",D479&amp;" / "&amp;D480,"")</f>
        <v>Jarkko Mustonen / Luukas Wuorenjuuri</v>
      </c>
      <c r="E485" s="116" t="str">
        <f>IF(H479&gt;"",H479&amp;" / "&amp;H480,"")</f>
        <v>Arttu Vartiainen / Tuomas Niskanen</v>
      </c>
      <c r="F485" s="117"/>
      <c r="G485" s="118">
        <v>-1</v>
      </c>
      <c r="H485" s="119">
        <v>-8</v>
      </c>
      <c r="I485" s="120">
        <v>-8</v>
      </c>
      <c r="J485" s="120"/>
      <c r="K485" s="120"/>
      <c r="L485" s="109"/>
      <c r="M485" s="110"/>
      <c r="N485" s="111">
        <f>IF(L485=3,1,"")</f>
      </c>
      <c r="O485" s="112">
        <v>1</v>
      </c>
      <c r="P485" s="74"/>
      <c r="Q485" s="3"/>
    </row>
    <row r="486" spans="2:17" ht="15.75">
      <c r="B486" s="74"/>
      <c r="C486" s="104" t="s">
        <v>128</v>
      </c>
      <c r="D486" s="106" t="str">
        <f>IF(+D476&gt;"",D476&amp;" - "&amp;H477,"")</f>
        <v>Jarkko Mustonen - Tuomas Niskanen</v>
      </c>
      <c r="E486" s="105"/>
      <c r="F486" s="107"/>
      <c r="G486" s="121"/>
      <c r="H486" s="108"/>
      <c r="I486" s="108"/>
      <c r="J486" s="108"/>
      <c r="K486" s="122"/>
      <c r="L486" s="109">
        <f>IF(ISBLANK(G486),"",COUNTIF(G486:K486,"&gt;=0"))</f>
      </c>
      <c r="M486" s="110">
        <f>IF(ISBLANK(G486),"",(IF(LEFT(G486,1)="-",1,0)+IF(LEFT(H486,1)="-",1,0)+IF(LEFT(I486,1)="-",1,0)+IF(LEFT(J486,1)="-",1,0)+IF(LEFT(K486,1)="-",1,0)))</f>
      </c>
      <c r="N486" s="111">
        <f>IF(L486=3,1,"")</f>
      </c>
      <c r="O486" s="112">
        <f>IF(M486=3,1,"")</f>
      </c>
      <c r="P486" s="74"/>
      <c r="Q486" s="3"/>
    </row>
    <row r="487" spans="2:17" ht="16.5" thickBot="1">
      <c r="B487" s="74"/>
      <c r="C487" s="104" t="s">
        <v>129</v>
      </c>
      <c r="D487" s="106" t="str">
        <f>IF(+D477&gt;"",D477&amp;" - "&amp;H476,"")</f>
        <v>Luukas Wuorenjuuri - Arttu Vartiainen</v>
      </c>
      <c r="E487" s="105"/>
      <c r="F487" s="107"/>
      <c r="G487" s="122"/>
      <c r="H487" s="108"/>
      <c r="I487" s="122"/>
      <c r="J487" s="108"/>
      <c r="K487" s="108"/>
      <c r="L487" s="109">
        <f>IF(ISBLANK(G487),"",COUNTIF(G487:K487,"&gt;=0"))</f>
      </c>
      <c r="M487" s="123">
        <f>IF(ISBLANK(G487),"",(IF(LEFT(G487,1)="-",1,0)+IF(LEFT(H487,1)="-",1,0)+IF(LEFT(I487,1)="-",1,0)+IF(LEFT(J487,1)="-",1,0)+IF(LEFT(K487,1)="-",1,0)))</f>
      </c>
      <c r="N487" s="111">
        <f>IF(L487=3,1,"")</f>
      </c>
      <c r="O487" s="112">
        <f>IF(M487=3,1,"")</f>
      </c>
      <c r="P487" s="74"/>
      <c r="Q487" s="3"/>
    </row>
    <row r="488" spans="2:17" ht="16.5" thickBot="1">
      <c r="B488" s="68"/>
      <c r="C488" s="71"/>
      <c r="D488" s="71"/>
      <c r="E488" s="71"/>
      <c r="F488" s="71"/>
      <c r="G488" s="71"/>
      <c r="H488" s="71"/>
      <c r="I488" s="71"/>
      <c r="J488" s="124" t="s">
        <v>21</v>
      </c>
      <c r="K488" s="125"/>
      <c r="L488" s="126">
        <f>IF(ISBLANK(E483),"",SUM(L483:L487))</f>
      </c>
      <c r="M488" s="127">
        <f>IF(ISBLANK(F483),"",SUM(M483:M487))</f>
      </c>
      <c r="N488" s="128">
        <f>IF(ISBLANK(G483),"",SUM(N483:N487))</f>
        <v>0</v>
      </c>
      <c r="O488" s="129">
        <f>IF(ISBLANK(G483),"",SUM(O483:O487))</f>
        <v>3</v>
      </c>
      <c r="P488" s="74"/>
      <c r="Q488" s="3"/>
    </row>
    <row r="489" spans="2:17" ht="15.75">
      <c r="B489" s="68"/>
      <c r="C489" s="70" t="s">
        <v>95</v>
      </c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80"/>
      <c r="Q489" s="3"/>
    </row>
    <row r="490" spans="2:17" ht="15.75">
      <c r="B490" s="68"/>
      <c r="C490" s="130" t="s">
        <v>96</v>
      </c>
      <c r="D490" s="130"/>
      <c r="E490" s="130" t="s">
        <v>97</v>
      </c>
      <c r="F490" s="131"/>
      <c r="G490" s="130"/>
      <c r="H490" s="130" t="s">
        <v>8</v>
      </c>
      <c r="I490" s="131"/>
      <c r="J490" s="130"/>
      <c r="K490" s="132" t="s">
        <v>98</v>
      </c>
      <c r="L490" s="69"/>
      <c r="M490" s="71"/>
      <c r="N490" s="71"/>
      <c r="O490" s="71"/>
      <c r="P490" s="80"/>
      <c r="Q490" s="3"/>
    </row>
    <row r="491" spans="2:17" ht="18.75" thickBot="1">
      <c r="B491" s="68"/>
      <c r="C491" s="71"/>
      <c r="D491" s="71"/>
      <c r="E491" s="71"/>
      <c r="F491" s="71"/>
      <c r="G491" s="71"/>
      <c r="H491" s="71"/>
      <c r="I491" s="71"/>
      <c r="J491" s="71"/>
      <c r="K491" s="155" t="str">
        <f>IF(N488=3,D475,IF(O488=3,H475,""))</f>
        <v>KuPTS 2</v>
      </c>
      <c r="L491" s="156"/>
      <c r="M491" s="156"/>
      <c r="N491" s="156"/>
      <c r="O491" s="157"/>
      <c r="P491" s="74"/>
      <c r="Q491" s="3"/>
    </row>
    <row r="492" spans="2:17" ht="18">
      <c r="B492" s="133"/>
      <c r="C492" s="134"/>
      <c r="D492" s="134"/>
      <c r="E492" s="134"/>
      <c r="F492" s="134"/>
      <c r="G492" s="134"/>
      <c r="H492" s="134"/>
      <c r="I492" s="134"/>
      <c r="J492" s="134"/>
      <c r="K492" s="135"/>
      <c r="L492" s="135"/>
      <c r="M492" s="135"/>
      <c r="N492" s="135"/>
      <c r="O492" s="135"/>
      <c r="P492" s="136"/>
      <c r="Q492" s="3"/>
    </row>
    <row r="493" spans="2:17" ht="16.5" thickBot="1"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3"/>
    </row>
    <row r="494" spans="2:17" ht="18">
      <c r="B494" s="58"/>
      <c r="C494" s="58"/>
      <c r="D494" s="58"/>
      <c r="E494" s="58"/>
      <c r="F494" s="58"/>
      <c r="G494" s="58"/>
      <c r="H494" s="58"/>
      <c r="I494" s="58"/>
      <c r="J494" s="59"/>
      <c r="K494" s="59"/>
      <c r="L494" s="59"/>
      <c r="M494" s="59"/>
      <c r="N494" s="59"/>
      <c r="O494" s="60"/>
      <c r="P494" s="3"/>
      <c r="Q494" s="3"/>
    </row>
    <row r="495" spans="2:17" ht="15">
      <c r="B495" s="61" t="s">
        <v>99</v>
      </c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2:17" ht="1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2:17" ht="1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2:17" ht="1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2:17" ht="15.75">
      <c r="B499" s="63"/>
      <c r="C499" s="64"/>
      <c r="D499" s="65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7"/>
      <c r="Q499" s="3"/>
    </row>
    <row r="500" spans="2:17" ht="15.75">
      <c r="B500" s="68"/>
      <c r="C500" s="69"/>
      <c r="D500" s="70" t="s">
        <v>109</v>
      </c>
      <c r="E500" s="71"/>
      <c r="F500" s="71"/>
      <c r="G500" s="69"/>
      <c r="H500" s="72" t="s">
        <v>84</v>
      </c>
      <c r="I500" s="73"/>
      <c r="J500" s="171" t="s">
        <v>186</v>
      </c>
      <c r="K500" s="160"/>
      <c r="L500" s="160"/>
      <c r="M500" s="160"/>
      <c r="N500" s="160"/>
      <c r="O500" s="161"/>
      <c r="P500" s="74"/>
      <c r="Q500" s="3"/>
    </row>
    <row r="501" spans="2:17" ht="20.25">
      <c r="B501" s="68"/>
      <c r="C501" s="75"/>
      <c r="D501" s="76" t="s">
        <v>110</v>
      </c>
      <c r="E501" s="71"/>
      <c r="F501" s="71"/>
      <c r="G501" s="69"/>
      <c r="H501" s="72" t="s">
        <v>85</v>
      </c>
      <c r="I501" s="73"/>
      <c r="J501" s="171"/>
      <c r="K501" s="160"/>
      <c r="L501" s="160"/>
      <c r="M501" s="160"/>
      <c r="N501" s="160"/>
      <c r="O501" s="161"/>
      <c r="P501" s="74"/>
      <c r="Q501" s="3"/>
    </row>
    <row r="502" spans="2:17" ht="15.75">
      <c r="B502" s="68"/>
      <c r="C502" s="71"/>
      <c r="D502" s="71" t="s">
        <v>111</v>
      </c>
      <c r="E502" s="71"/>
      <c r="F502" s="71"/>
      <c r="G502" s="71"/>
      <c r="H502" s="72" t="s">
        <v>86</v>
      </c>
      <c r="I502" s="77"/>
      <c r="J502" s="171" t="s">
        <v>145</v>
      </c>
      <c r="K502" s="171"/>
      <c r="L502" s="171"/>
      <c r="M502" s="171"/>
      <c r="N502" s="171"/>
      <c r="O502" s="166"/>
      <c r="P502" s="74"/>
      <c r="Q502" s="3"/>
    </row>
    <row r="503" spans="2:17" ht="15.75">
      <c r="B503" s="68"/>
      <c r="C503" s="71"/>
      <c r="D503" s="71"/>
      <c r="E503" s="71"/>
      <c r="F503" s="71"/>
      <c r="G503" s="71"/>
      <c r="H503" s="72" t="s">
        <v>112</v>
      </c>
      <c r="I503" s="73"/>
      <c r="J503" s="163"/>
      <c r="K503" s="164"/>
      <c r="L503" s="164"/>
      <c r="M503" s="78" t="s">
        <v>113</v>
      </c>
      <c r="N503" s="165"/>
      <c r="O503" s="166"/>
      <c r="P503" s="74"/>
      <c r="Q503" s="3"/>
    </row>
    <row r="504" spans="2:17" ht="15.75">
      <c r="B504" s="68"/>
      <c r="C504" s="69"/>
      <c r="D504" s="79" t="s">
        <v>87</v>
      </c>
      <c r="E504" s="71"/>
      <c r="F504" s="71"/>
      <c r="G504" s="71"/>
      <c r="H504" s="79" t="s">
        <v>87</v>
      </c>
      <c r="I504" s="71"/>
      <c r="J504" s="71"/>
      <c r="K504" s="71"/>
      <c r="L504" s="71"/>
      <c r="M504" s="71"/>
      <c r="N504" s="71"/>
      <c r="O504" s="71"/>
      <c r="P504" s="80"/>
      <c r="Q504" s="3"/>
    </row>
    <row r="505" spans="2:17" ht="15.75">
      <c r="B505" s="74"/>
      <c r="C505" s="81" t="s">
        <v>114</v>
      </c>
      <c r="D505" s="167" t="s">
        <v>39</v>
      </c>
      <c r="E505" s="168"/>
      <c r="F505" s="82"/>
      <c r="G505" s="83" t="s">
        <v>114</v>
      </c>
      <c r="H505" s="167" t="s">
        <v>37</v>
      </c>
      <c r="I505" s="169"/>
      <c r="J505" s="169"/>
      <c r="K505" s="169"/>
      <c r="L505" s="169"/>
      <c r="M505" s="169"/>
      <c r="N505" s="169"/>
      <c r="O505" s="170"/>
      <c r="P505" s="74"/>
      <c r="Q505" s="3"/>
    </row>
    <row r="506" spans="2:17" ht="15.75">
      <c r="B506" s="74"/>
      <c r="C506" s="84" t="s">
        <v>88</v>
      </c>
      <c r="D506" s="158" t="s">
        <v>156</v>
      </c>
      <c r="E506" s="159" t="s">
        <v>115</v>
      </c>
      <c r="F506" s="85"/>
      <c r="G506" s="86" t="s">
        <v>89</v>
      </c>
      <c r="H506" s="158" t="s">
        <v>146</v>
      </c>
      <c r="I506" s="160" t="s">
        <v>116</v>
      </c>
      <c r="J506" s="160" t="s">
        <v>116</v>
      </c>
      <c r="K506" s="160" t="s">
        <v>116</v>
      </c>
      <c r="L506" s="160" t="s">
        <v>116</v>
      </c>
      <c r="M506" s="160" t="s">
        <v>116</v>
      </c>
      <c r="N506" s="160" t="s">
        <v>116</v>
      </c>
      <c r="O506" s="161" t="s">
        <v>116</v>
      </c>
      <c r="P506" s="74"/>
      <c r="Q506" s="3"/>
    </row>
    <row r="507" spans="2:17" ht="15.75">
      <c r="B507" s="74"/>
      <c r="C507" s="87" t="s">
        <v>51</v>
      </c>
      <c r="D507" s="158" t="s">
        <v>157</v>
      </c>
      <c r="E507" s="159" t="s">
        <v>117</v>
      </c>
      <c r="F507" s="85"/>
      <c r="G507" s="88" t="s">
        <v>90</v>
      </c>
      <c r="H507" s="158" t="s">
        <v>147</v>
      </c>
      <c r="I507" s="160" t="s">
        <v>118</v>
      </c>
      <c r="J507" s="160" t="s">
        <v>118</v>
      </c>
      <c r="K507" s="160" t="s">
        <v>118</v>
      </c>
      <c r="L507" s="160" t="s">
        <v>118</v>
      </c>
      <c r="M507" s="160" t="s">
        <v>118</v>
      </c>
      <c r="N507" s="160" t="s">
        <v>118</v>
      </c>
      <c r="O507" s="161" t="s">
        <v>118</v>
      </c>
      <c r="P507" s="74"/>
      <c r="Q507" s="3"/>
    </row>
    <row r="508" spans="2:17" ht="15.75">
      <c r="B508" s="68"/>
      <c r="C508" s="89" t="s">
        <v>91</v>
      </c>
      <c r="D508" s="90"/>
      <c r="E508" s="91"/>
      <c r="F508" s="92"/>
      <c r="G508" s="89" t="s">
        <v>91</v>
      </c>
      <c r="H508" s="93"/>
      <c r="I508" s="93"/>
      <c r="J508" s="93"/>
      <c r="K508" s="93"/>
      <c r="L508" s="93"/>
      <c r="M508" s="93"/>
      <c r="N508" s="93"/>
      <c r="O508" s="93"/>
      <c r="P508" s="80"/>
      <c r="Q508" s="3"/>
    </row>
    <row r="509" spans="2:17" ht="15.75">
      <c r="B509" s="74"/>
      <c r="C509" s="84"/>
      <c r="D509" s="158" t="s">
        <v>157</v>
      </c>
      <c r="E509" s="162" t="s">
        <v>115</v>
      </c>
      <c r="F509" s="85"/>
      <c r="G509" s="86"/>
      <c r="H509" s="158" t="s">
        <v>146</v>
      </c>
      <c r="I509" s="160" t="s">
        <v>116</v>
      </c>
      <c r="J509" s="160" t="s">
        <v>116</v>
      </c>
      <c r="K509" s="160" t="s">
        <v>116</v>
      </c>
      <c r="L509" s="160" t="s">
        <v>116</v>
      </c>
      <c r="M509" s="160" t="s">
        <v>116</v>
      </c>
      <c r="N509" s="160" t="s">
        <v>116</v>
      </c>
      <c r="O509" s="161" t="s">
        <v>116</v>
      </c>
      <c r="P509" s="74"/>
      <c r="Q509" s="3"/>
    </row>
    <row r="510" spans="2:17" ht="15.75">
      <c r="B510" s="74"/>
      <c r="C510" s="94"/>
      <c r="D510" s="158" t="s">
        <v>156</v>
      </c>
      <c r="E510" s="162" t="s">
        <v>117</v>
      </c>
      <c r="F510" s="85"/>
      <c r="G510" s="95"/>
      <c r="H510" s="158" t="s">
        <v>147</v>
      </c>
      <c r="I510" s="160" t="s">
        <v>118</v>
      </c>
      <c r="J510" s="160" t="s">
        <v>118</v>
      </c>
      <c r="K510" s="160" t="s">
        <v>118</v>
      </c>
      <c r="L510" s="160" t="s">
        <v>118</v>
      </c>
      <c r="M510" s="160" t="s">
        <v>118</v>
      </c>
      <c r="N510" s="160" t="s">
        <v>118</v>
      </c>
      <c r="O510" s="161" t="s">
        <v>118</v>
      </c>
      <c r="P510" s="74"/>
      <c r="Q510" s="3"/>
    </row>
    <row r="511" spans="2:17" ht="15.75">
      <c r="B511" s="68"/>
      <c r="C511" s="71"/>
      <c r="D511" s="71"/>
      <c r="E511" s="71"/>
      <c r="F511" s="71"/>
      <c r="G511" s="96" t="s">
        <v>119</v>
      </c>
      <c r="H511" s="79"/>
      <c r="I511" s="79"/>
      <c r="J511" s="79"/>
      <c r="K511" s="71"/>
      <c r="L511" s="71"/>
      <c r="M511" s="71"/>
      <c r="N511" s="97"/>
      <c r="O511" s="69"/>
      <c r="P511" s="80"/>
      <c r="Q511" s="3"/>
    </row>
    <row r="512" spans="2:17" ht="15.75">
      <c r="B512" s="68"/>
      <c r="C512" s="98" t="s">
        <v>92</v>
      </c>
      <c r="D512" s="71"/>
      <c r="E512" s="71"/>
      <c r="F512" s="71"/>
      <c r="G512" s="99" t="s">
        <v>120</v>
      </c>
      <c r="H512" s="99" t="s">
        <v>121</v>
      </c>
      <c r="I512" s="99" t="s">
        <v>122</v>
      </c>
      <c r="J512" s="99" t="s">
        <v>123</v>
      </c>
      <c r="K512" s="99" t="s">
        <v>124</v>
      </c>
      <c r="L512" s="100" t="s">
        <v>5</v>
      </c>
      <c r="M512" s="101"/>
      <c r="N512" s="102" t="s">
        <v>93</v>
      </c>
      <c r="O512" s="103" t="s">
        <v>94</v>
      </c>
      <c r="P512" s="74"/>
      <c r="Q512" s="3"/>
    </row>
    <row r="513" spans="2:17" ht="15.75">
      <c r="B513" s="74"/>
      <c r="C513" s="104" t="s">
        <v>125</v>
      </c>
      <c r="D513" s="105" t="str">
        <f>IF(+D506&gt;"",D506&amp;"-"&amp;H506,"")</f>
        <v>Miro Seitz-Erik Kemppainen</v>
      </c>
      <c r="E513" s="106"/>
      <c r="F513" s="107"/>
      <c r="G513" s="108">
        <v>-8</v>
      </c>
      <c r="H513" s="108">
        <v>-4</v>
      </c>
      <c r="I513" s="108">
        <v>-9</v>
      </c>
      <c r="J513" s="108"/>
      <c r="K513" s="108"/>
      <c r="L513" s="109">
        <f>IF(ISBLANK(G513),"",COUNTIF(G513:K513,"&gt;=0"))</f>
        <v>0</v>
      </c>
      <c r="M513" s="110">
        <f>IF(ISBLANK(G513),"",(IF(LEFT(G513,1)="-",1,0)+IF(LEFT(H513,1)="-",1,0)+IF(LEFT(I513,1)="-",1,0)+IF(LEFT(J513,1)="-",1,0)+IF(LEFT(K513,1)="-",1,0)))</f>
        <v>3</v>
      </c>
      <c r="N513" s="111">
        <f aca="true" t="shared" si="15" ref="N513:O517">IF(L513=3,1,"")</f>
      </c>
      <c r="O513" s="112">
        <f t="shared" si="15"/>
        <v>1</v>
      </c>
      <c r="P513" s="74"/>
      <c r="Q513" s="3"/>
    </row>
    <row r="514" spans="2:17" ht="15.75">
      <c r="B514" s="74"/>
      <c r="C514" s="104" t="s">
        <v>126</v>
      </c>
      <c r="D514" s="106" t="str">
        <f>IF(D507&gt;"",D507&amp;" - "&amp;H507,"")</f>
        <v>Aapeli Tamminen - Rolands Jansons</v>
      </c>
      <c r="E514" s="105"/>
      <c r="F514" s="107"/>
      <c r="G514" s="113">
        <v>-5</v>
      </c>
      <c r="H514" s="108">
        <v>-7</v>
      </c>
      <c r="I514" s="108">
        <v>-9</v>
      </c>
      <c r="J514" s="108"/>
      <c r="K514" s="108"/>
      <c r="L514" s="109">
        <f>IF(ISBLANK(G514),"",COUNTIF(G514:K514,"&gt;=0"))</f>
        <v>0</v>
      </c>
      <c r="M514" s="110">
        <f>IF(ISBLANK(G514),"",(IF(LEFT(G514,1)="-",1,0)+IF(LEFT(H514,1)="-",1,0)+IF(LEFT(I514,1)="-",1,0)+IF(LEFT(J514,1)="-",1,0)+IF(LEFT(K514,1)="-",1,0)))</f>
        <v>3</v>
      </c>
      <c r="N514" s="111">
        <f t="shared" si="15"/>
      </c>
      <c r="O514" s="112">
        <f t="shared" si="15"/>
        <v>1</v>
      </c>
      <c r="P514" s="74"/>
      <c r="Q514" s="3"/>
    </row>
    <row r="515" spans="2:17" ht="15.75">
      <c r="B515" s="74"/>
      <c r="C515" s="114" t="s">
        <v>127</v>
      </c>
      <c r="D515" s="115" t="str">
        <f>IF(D509&gt;"",D509&amp;" / "&amp;D510,"")</f>
        <v>Aapeli Tamminen / Miro Seitz</v>
      </c>
      <c r="E515" s="116" t="str">
        <f>IF(H509&gt;"",H509&amp;" / "&amp;H510,"")</f>
        <v>Erik Kemppainen / Rolands Jansons</v>
      </c>
      <c r="F515" s="117"/>
      <c r="G515" s="118">
        <v>-9</v>
      </c>
      <c r="H515" s="119">
        <v>-7</v>
      </c>
      <c r="I515" s="120">
        <v>-5</v>
      </c>
      <c r="J515" s="120"/>
      <c r="K515" s="120"/>
      <c r="L515" s="109">
        <f>IF(ISBLANK(G515),"",COUNTIF(G515:K515,"&gt;=0"))</f>
        <v>0</v>
      </c>
      <c r="M515" s="110">
        <f>IF(ISBLANK(G515),"",(IF(LEFT(G515,1)="-",1,0)+IF(LEFT(H515,1)="-",1,0)+IF(LEFT(I515,1)="-",1,0)+IF(LEFT(J515,1)="-",1,0)+IF(LEFT(K515,1)="-",1,0)))</f>
        <v>3</v>
      </c>
      <c r="N515" s="111">
        <f t="shared" si="15"/>
      </c>
      <c r="O515" s="112">
        <f t="shared" si="15"/>
        <v>1</v>
      </c>
      <c r="P515" s="74"/>
      <c r="Q515" s="3"/>
    </row>
    <row r="516" spans="2:17" ht="15.75">
      <c r="B516" s="74"/>
      <c r="C516" s="104" t="s">
        <v>128</v>
      </c>
      <c r="D516" s="106" t="str">
        <f>IF(+D506&gt;"",D506&amp;" - "&amp;H507,"")</f>
        <v>Miro Seitz - Rolands Jansons</v>
      </c>
      <c r="E516" s="105"/>
      <c r="F516" s="107"/>
      <c r="G516" s="121"/>
      <c r="H516" s="108"/>
      <c r="I516" s="108"/>
      <c r="J516" s="108"/>
      <c r="K516" s="122"/>
      <c r="L516" s="109">
        <f>IF(ISBLANK(G516),"",COUNTIF(G516:K516,"&gt;=0"))</f>
      </c>
      <c r="M516" s="110">
        <f>IF(ISBLANK(G516),"",(IF(LEFT(G516,1)="-",1,0)+IF(LEFT(H516,1)="-",1,0)+IF(LEFT(I516,1)="-",1,0)+IF(LEFT(J516,1)="-",1,0)+IF(LEFT(K516,1)="-",1,0)))</f>
      </c>
      <c r="N516" s="111">
        <f t="shared" si="15"/>
      </c>
      <c r="O516" s="112">
        <f t="shared" si="15"/>
      </c>
      <c r="P516" s="74"/>
      <c r="Q516" s="3"/>
    </row>
    <row r="517" spans="2:17" ht="16.5" thickBot="1">
      <c r="B517" s="74"/>
      <c r="C517" s="104" t="s">
        <v>129</v>
      </c>
      <c r="D517" s="106" t="str">
        <f>IF(+D507&gt;"",D507&amp;" - "&amp;H506,"")</f>
        <v>Aapeli Tamminen - Erik Kemppainen</v>
      </c>
      <c r="E517" s="105"/>
      <c r="F517" s="107"/>
      <c r="G517" s="122"/>
      <c r="H517" s="108"/>
      <c r="I517" s="122"/>
      <c r="J517" s="108"/>
      <c r="K517" s="108"/>
      <c r="L517" s="109">
        <f>IF(ISBLANK(G517),"",COUNTIF(G517:K517,"&gt;=0"))</f>
      </c>
      <c r="M517" s="123">
        <f>IF(ISBLANK(G517),"",(IF(LEFT(G517,1)="-",1,0)+IF(LEFT(H517,1)="-",1,0)+IF(LEFT(I517,1)="-",1,0)+IF(LEFT(J517,1)="-",1,0)+IF(LEFT(K517,1)="-",1,0)))</f>
      </c>
      <c r="N517" s="111">
        <f t="shared" si="15"/>
      </c>
      <c r="O517" s="112">
        <f t="shared" si="15"/>
      </c>
      <c r="P517" s="74"/>
      <c r="Q517" s="3"/>
    </row>
    <row r="518" spans="2:17" ht="16.5" thickBot="1">
      <c r="B518" s="68"/>
      <c r="C518" s="71"/>
      <c r="D518" s="71"/>
      <c r="E518" s="71"/>
      <c r="F518" s="71"/>
      <c r="G518" s="71"/>
      <c r="H518" s="71"/>
      <c r="I518" s="71"/>
      <c r="J518" s="124" t="s">
        <v>21</v>
      </c>
      <c r="K518" s="125"/>
      <c r="L518" s="126">
        <f>IF(ISBLANK(E513),"",SUM(L513:L517))</f>
      </c>
      <c r="M518" s="127">
        <f>IF(ISBLANK(F513),"",SUM(M513:M517))</f>
      </c>
      <c r="N518" s="128">
        <f>IF(ISBLANK(G513),"",SUM(N513:N517))</f>
        <v>0</v>
      </c>
      <c r="O518" s="129">
        <f>IF(ISBLANK(G513),"",SUM(O513:O517))</f>
        <v>3</v>
      </c>
      <c r="P518" s="74"/>
      <c r="Q518" s="3"/>
    </row>
    <row r="519" spans="2:17" ht="15.75">
      <c r="B519" s="68"/>
      <c r="C519" s="70" t="s">
        <v>95</v>
      </c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80"/>
      <c r="Q519" s="3"/>
    </row>
    <row r="520" spans="2:17" ht="15.75">
      <c r="B520" s="68"/>
      <c r="C520" s="130" t="s">
        <v>96</v>
      </c>
      <c r="D520" s="130"/>
      <c r="E520" s="130" t="s">
        <v>97</v>
      </c>
      <c r="F520" s="131"/>
      <c r="G520" s="130"/>
      <c r="H520" s="130" t="s">
        <v>8</v>
      </c>
      <c r="I520" s="131"/>
      <c r="J520" s="130"/>
      <c r="K520" s="132" t="s">
        <v>98</v>
      </c>
      <c r="L520" s="69"/>
      <c r="M520" s="71"/>
      <c r="N520" s="71"/>
      <c r="O520" s="71"/>
      <c r="P520" s="80"/>
      <c r="Q520" s="3"/>
    </row>
    <row r="521" spans="2:17" ht="18.75" thickBot="1">
      <c r="B521" s="68"/>
      <c r="C521" s="71"/>
      <c r="D521" s="71"/>
      <c r="E521" s="71"/>
      <c r="F521" s="71"/>
      <c r="G521" s="71"/>
      <c r="H521" s="71"/>
      <c r="I521" s="71"/>
      <c r="J521" s="71"/>
      <c r="K521" s="155" t="str">
        <f>IF(N518=3,D505,IF(O518=3,H505,""))</f>
        <v>Spinni 1</v>
      </c>
      <c r="L521" s="156"/>
      <c r="M521" s="156"/>
      <c r="N521" s="156"/>
      <c r="O521" s="157"/>
      <c r="P521" s="74"/>
      <c r="Q521" s="3"/>
    </row>
    <row r="522" spans="2:17" ht="18">
      <c r="B522" s="133"/>
      <c r="C522" s="134"/>
      <c r="D522" s="134"/>
      <c r="E522" s="134"/>
      <c r="F522" s="134"/>
      <c r="G522" s="134"/>
      <c r="H522" s="134"/>
      <c r="I522" s="134"/>
      <c r="J522" s="134"/>
      <c r="K522" s="135"/>
      <c r="L522" s="135"/>
      <c r="M522" s="135"/>
      <c r="N522" s="135"/>
      <c r="O522" s="135"/>
      <c r="P522" s="136"/>
      <c r="Q522" s="3"/>
    </row>
    <row r="523" spans="2:17" ht="16.5" thickBot="1"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3"/>
    </row>
    <row r="524" spans="2:17" ht="18">
      <c r="B524" s="58"/>
      <c r="C524" s="58"/>
      <c r="D524" s="58"/>
      <c r="E524" s="58"/>
      <c r="F524" s="58"/>
      <c r="G524" s="58"/>
      <c r="H524" s="58"/>
      <c r="I524" s="58"/>
      <c r="J524" s="59"/>
      <c r="K524" s="59"/>
      <c r="L524" s="59"/>
      <c r="M524" s="59"/>
      <c r="N524" s="59"/>
      <c r="O524" s="60"/>
      <c r="P524" s="3"/>
      <c r="Q524" s="3"/>
    </row>
    <row r="525" spans="2:17" ht="15">
      <c r="B525" s="61" t="s">
        <v>99</v>
      </c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2:17" ht="1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2:17" ht="1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2:17" ht="1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2:17" ht="15.75">
      <c r="B529" s="63"/>
      <c r="C529" s="64"/>
      <c r="D529" s="65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7"/>
      <c r="Q529" s="3"/>
    </row>
    <row r="530" spans="2:17" ht="15.75">
      <c r="B530" s="68"/>
      <c r="C530" s="69"/>
      <c r="D530" s="70" t="s">
        <v>109</v>
      </c>
      <c r="E530" s="71"/>
      <c r="F530" s="71"/>
      <c r="G530" s="69"/>
      <c r="H530" s="72" t="s">
        <v>84</v>
      </c>
      <c r="I530" s="73"/>
      <c r="J530" s="171" t="s">
        <v>186</v>
      </c>
      <c r="K530" s="160"/>
      <c r="L530" s="160"/>
      <c r="M530" s="160"/>
      <c r="N530" s="160"/>
      <c r="O530" s="161"/>
      <c r="P530" s="74"/>
      <c r="Q530" s="3"/>
    </row>
    <row r="531" spans="2:17" ht="20.25">
      <c r="B531" s="68"/>
      <c r="C531" s="75"/>
      <c r="D531" s="76" t="s">
        <v>110</v>
      </c>
      <c r="E531" s="71"/>
      <c r="F531" s="71"/>
      <c r="G531" s="69"/>
      <c r="H531" s="72" t="s">
        <v>85</v>
      </c>
      <c r="I531" s="73"/>
      <c r="J531" s="171"/>
      <c r="K531" s="160"/>
      <c r="L531" s="160"/>
      <c r="M531" s="160"/>
      <c r="N531" s="160"/>
      <c r="O531" s="161"/>
      <c r="P531" s="74"/>
      <c r="Q531" s="3"/>
    </row>
    <row r="532" spans="2:17" ht="15.75">
      <c r="B532" s="68"/>
      <c r="C532" s="71"/>
      <c r="D532" s="71" t="s">
        <v>111</v>
      </c>
      <c r="E532" s="71"/>
      <c r="F532" s="71"/>
      <c r="G532" s="71"/>
      <c r="H532" s="72" t="s">
        <v>86</v>
      </c>
      <c r="I532" s="77"/>
      <c r="J532" s="171" t="s">
        <v>145</v>
      </c>
      <c r="K532" s="171"/>
      <c r="L532" s="171"/>
      <c r="M532" s="171"/>
      <c r="N532" s="171"/>
      <c r="O532" s="166"/>
      <c r="P532" s="74"/>
      <c r="Q532" s="3"/>
    </row>
    <row r="533" spans="2:17" ht="15.75">
      <c r="B533" s="68"/>
      <c r="C533" s="71"/>
      <c r="D533" s="71"/>
      <c r="E533" s="71"/>
      <c r="F533" s="71"/>
      <c r="G533" s="71"/>
      <c r="H533" s="72" t="s">
        <v>112</v>
      </c>
      <c r="I533" s="73"/>
      <c r="J533" s="163"/>
      <c r="K533" s="164"/>
      <c r="L533" s="164"/>
      <c r="M533" s="78" t="s">
        <v>113</v>
      </c>
      <c r="N533" s="165"/>
      <c r="O533" s="166"/>
      <c r="P533" s="74"/>
      <c r="Q533" s="3"/>
    </row>
    <row r="534" spans="2:17" ht="15.75">
      <c r="B534" s="68"/>
      <c r="C534" s="69"/>
      <c r="D534" s="79" t="s">
        <v>87</v>
      </c>
      <c r="E534" s="71"/>
      <c r="F534" s="71"/>
      <c r="G534" s="71"/>
      <c r="H534" s="79" t="s">
        <v>87</v>
      </c>
      <c r="I534" s="71"/>
      <c r="J534" s="71"/>
      <c r="K534" s="71"/>
      <c r="L534" s="71"/>
      <c r="M534" s="71"/>
      <c r="N534" s="71"/>
      <c r="O534" s="71"/>
      <c r="P534" s="80"/>
      <c r="Q534" s="3"/>
    </row>
    <row r="535" spans="2:17" ht="15.75">
      <c r="B535" s="74"/>
      <c r="C535" s="81" t="s">
        <v>114</v>
      </c>
      <c r="D535" s="167" t="s">
        <v>34</v>
      </c>
      <c r="E535" s="168"/>
      <c r="F535" s="82"/>
      <c r="G535" s="83" t="s">
        <v>114</v>
      </c>
      <c r="H535" s="167" t="s">
        <v>41</v>
      </c>
      <c r="I535" s="169"/>
      <c r="J535" s="169"/>
      <c r="K535" s="169"/>
      <c r="L535" s="169"/>
      <c r="M535" s="169"/>
      <c r="N535" s="169"/>
      <c r="O535" s="170"/>
      <c r="P535" s="74"/>
      <c r="Q535" s="3"/>
    </row>
    <row r="536" spans="2:17" ht="15.75">
      <c r="B536" s="74"/>
      <c r="C536" s="84" t="s">
        <v>88</v>
      </c>
      <c r="D536" s="158" t="s">
        <v>151</v>
      </c>
      <c r="E536" s="159" t="s">
        <v>115</v>
      </c>
      <c r="F536" s="85"/>
      <c r="G536" s="86" t="s">
        <v>89</v>
      </c>
      <c r="H536" s="158" t="s">
        <v>149</v>
      </c>
      <c r="I536" s="160" t="s">
        <v>116</v>
      </c>
      <c r="J536" s="160" t="s">
        <v>116</v>
      </c>
      <c r="K536" s="160" t="s">
        <v>116</v>
      </c>
      <c r="L536" s="160" t="s">
        <v>116</v>
      </c>
      <c r="M536" s="160" t="s">
        <v>116</v>
      </c>
      <c r="N536" s="160" t="s">
        <v>116</v>
      </c>
      <c r="O536" s="161" t="s">
        <v>116</v>
      </c>
      <c r="P536" s="74"/>
      <c r="Q536" s="3"/>
    </row>
    <row r="537" spans="2:17" ht="15.75">
      <c r="B537" s="74"/>
      <c r="C537" s="87" t="s">
        <v>51</v>
      </c>
      <c r="D537" s="158" t="s">
        <v>150</v>
      </c>
      <c r="E537" s="159" t="s">
        <v>117</v>
      </c>
      <c r="F537" s="85"/>
      <c r="G537" s="88" t="s">
        <v>90</v>
      </c>
      <c r="H537" s="158" t="s">
        <v>148</v>
      </c>
      <c r="I537" s="160" t="s">
        <v>118</v>
      </c>
      <c r="J537" s="160" t="s">
        <v>118</v>
      </c>
      <c r="K537" s="160" t="s">
        <v>118</v>
      </c>
      <c r="L537" s="160" t="s">
        <v>118</v>
      </c>
      <c r="M537" s="160" t="s">
        <v>118</v>
      </c>
      <c r="N537" s="160" t="s">
        <v>118</v>
      </c>
      <c r="O537" s="161" t="s">
        <v>118</v>
      </c>
      <c r="P537" s="74"/>
      <c r="Q537" s="3"/>
    </row>
    <row r="538" spans="2:17" ht="15.75">
      <c r="B538" s="68"/>
      <c r="C538" s="89" t="s">
        <v>91</v>
      </c>
      <c r="D538" s="90"/>
      <c r="E538" s="91"/>
      <c r="F538" s="92"/>
      <c r="G538" s="89" t="s">
        <v>91</v>
      </c>
      <c r="H538" s="93"/>
      <c r="I538" s="93"/>
      <c r="J538" s="93"/>
      <c r="K538" s="93"/>
      <c r="L538" s="93"/>
      <c r="M538" s="93"/>
      <c r="N538" s="93"/>
      <c r="O538" s="93"/>
      <c r="P538" s="80"/>
      <c r="Q538" s="3"/>
    </row>
    <row r="539" spans="2:17" ht="15.75">
      <c r="B539" s="74"/>
      <c r="C539" s="84"/>
      <c r="D539" s="158" t="s">
        <v>151</v>
      </c>
      <c r="E539" s="162" t="s">
        <v>115</v>
      </c>
      <c r="F539" s="85"/>
      <c r="G539" s="86"/>
      <c r="H539" s="158" t="s">
        <v>149</v>
      </c>
      <c r="I539" s="160" t="s">
        <v>116</v>
      </c>
      <c r="J539" s="160" t="s">
        <v>116</v>
      </c>
      <c r="K539" s="160" t="s">
        <v>116</v>
      </c>
      <c r="L539" s="160" t="s">
        <v>116</v>
      </c>
      <c r="M539" s="160" t="s">
        <v>116</v>
      </c>
      <c r="N539" s="160" t="s">
        <v>116</v>
      </c>
      <c r="O539" s="161" t="s">
        <v>116</v>
      </c>
      <c r="P539" s="74"/>
      <c r="Q539" s="3"/>
    </row>
    <row r="540" spans="2:17" ht="15.75">
      <c r="B540" s="74"/>
      <c r="C540" s="94"/>
      <c r="D540" s="158" t="s">
        <v>150</v>
      </c>
      <c r="E540" s="162" t="s">
        <v>117</v>
      </c>
      <c r="F540" s="85"/>
      <c r="G540" s="95"/>
      <c r="H540" s="158" t="s">
        <v>148</v>
      </c>
      <c r="I540" s="160" t="s">
        <v>118</v>
      </c>
      <c r="J540" s="160" t="s">
        <v>118</v>
      </c>
      <c r="K540" s="160" t="s">
        <v>118</v>
      </c>
      <c r="L540" s="160" t="s">
        <v>118</v>
      </c>
      <c r="M540" s="160" t="s">
        <v>118</v>
      </c>
      <c r="N540" s="160" t="s">
        <v>118</v>
      </c>
      <c r="O540" s="161" t="s">
        <v>118</v>
      </c>
      <c r="P540" s="74"/>
      <c r="Q540" s="3"/>
    </row>
    <row r="541" spans="2:17" ht="15.75">
      <c r="B541" s="68"/>
      <c r="C541" s="71"/>
      <c r="D541" s="71"/>
      <c r="E541" s="71"/>
      <c r="F541" s="71"/>
      <c r="G541" s="96" t="s">
        <v>119</v>
      </c>
      <c r="H541" s="79"/>
      <c r="I541" s="79"/>
      <c r="J541" s="79"/>
      <c r="K541" s="71"/>
      <c r="L541" s="71"/>
      <c r="M541" s="71"/>
      <c r="N541" s="97"/>
      <c r="O541" s="69"/>
      <c r="P541" s="80"/>
      <c r="Q541" s="3"/>
    </row>
    <row r="542" spans="2:17" ht="15.75">
      <c r="B542" s="68"/>
      <c r="C542" s="98" t="s">
        <v>92</v>
      </c>
      <c r="D542" s="71"/>
      <c r="E542" s="71"/>
      <c r="F542" s="71"/>
      <c r="G542" s="99" t="s">
        <v>120</v>
      </c>
      <c r="H542" s="99" t="s">
        <v>121</v>
      </c>
      <c r="I542" s="99" t="s">
        <v>122</v>
      </c>
      <c r="J542" s="99" t="s">
        <v>123</v>
      </c>
      <c r="K542" s="99" t="s">
        <v>124</v>
      </c>
      <c r="L542" s="100" t="s">
        <v>5</v>
      </c>
      <c r="M542" s="101"/>
      <c r="N542" s="102" t="s">
        <v>93</v>
      </c>
      <c r="O542" s="103" t="s">
        <v>94</v>
      </c>
      <c r="P542" s="74"/>
      <c r="Q542" s="3"/>
    </row>
    <row r="543" spans="2:17" ht="15.75">
      <c r="B543" s="74"/>
      <c r="C543" s="104" t="s">
        <v>125</v>
      </c>
      <c r="D543" s="105" t="str">
        <f>IF(+D536&gt;"",D536&amp;"-"&amp;H536,"")</f>
        <v>Arttu Vartiainen-Kimi Ollonen</v>
      </c>
      <c r="E543" s="106"/>
      <c r="F543" s="107"/>
      <c r="G543" s="108">
        <v>2</v>
      </c>
      <c r="H543" s="108">
        <v>4</v>
      </c>
      <c r="I543" s="108">
        <v>1</v>
      </c>
      <c r="J543" s="108"/>
      <c r="K543" s="108"/>
      <c r="L543" s="109">
        <f>IF(ISBLANK(G543),"",COUNTIF(G543:K543,"&gt;=0"))</f>
        <v>3</v>
      </c>
      <c r="M543" s="110">
        <f>IF(ISBLANK(G543),"",(IF(LEFT(G543,1)="-",1,0)+IF(LEFT(H543,1)="-",1,0)+IF(LEFT(I543,1)="-",1,0)+IF(LEFT(J543,1)="-",1,0)+IF(LEFT(K543,1)="-",1,0)))</f>
        <v>0</v>
      </c>
      <c r="N543" s="111">
        <f aca="true" t="shared" si="16" ref="N543:O547">IF(L543=3,1,"")</f>
        <v>1</v>
      </c>
      <c r="O543" s="112">
        <f t="shared" si="16"/>
      </c>
      <c r="P543" s="74"/>
      <c r="Q543" s="3"/>
    </row>
    <row r="544" spans="2:17" ht="15.75">
      <c r="B544" s="74"/>
      <c r="C544" s="104" t="s">
        <v>126</v>
      </c>
      <c r="D544" s="106" t="str">
        <f>IF(D537&gt;"",D537&amp;" - "&amp;H537,"")</f>
        <v>Tuomas Niskanen - Teemu Ketonen</v>
      </c>
      <c r="E544" s="105"/>
      <c r="F544" s="107"/>
      <c r="G544" s="113">
        <v>2</v>
      </c>
      <c r="H544" s="108">
        <v>2</v>
      </c>
      <c r="I544" s="108">
        <v>2</v>
      </c>
      <c r="J544" s="108"/>
      <c r="K544" s="108"/>
      <c r="L544" s="109">
        <f>IF(ISBLANK(G544),"",COUNTIF(G544:K544,"&gt;=0"))</f>
        <v>3</v>
      </c>
      <c r="M544" s="110">
        <f>IF(ISBLANK(G544),"",(IF(LEFT(G544,1)="-",1,0)+IF(LEFT(H544,1)="-",1,0)+IF(LEFT(I544,1)="-",1,0)+IF(LEFT(J544,1)="-",1,0)+IF(LEFT(K544,1)="-",1,0)))</f>
        <v>0</v>
      </c>
      <c r="N544" s="111">
        <f t="shared" si="16"/>
        <v>1</v>
      </c>
      <c r="O544" s="112">
        <f t="shared" si="16"/>
      </c>
      <c r="P544" s="74"/>
      <c r="Q544" s="3"/>
    </row>
    <row r="545" spans="2:17" ht="15.75">
      <c r="B545" s="74"/>
      <c r="C545" s="114" t="s">
        <v>127</v>
      </c>
      <c r="D545" s="115" t="str">
        <f>IF(D539&gt;"",D539&amp;" / "&amp;D540,"")</f>
        <v>Arttu Vartiainen / Tuomas Niskanen</v>
      </c>
      <c r="E545" s="116" t="str">
        <f>IF(H539&gt;"",H539&amp;" / "&amp;H540,"")</f>
        <v>Kimi Ollonen / Teemu Ketonen</v>
      </c>
      <c r="F545" s="117"/>
      <c r="G545" s="118">
        <v>3</v>
      </c>
      <c r="H545" s="119">
        <v>3</v>
      </c>
      <c r="I545" s="120">
        <v>5</v>
      </c>
      <c r="J545" s="120"/>
      <c r="K545" s="120"/>
      <c r="L545" s="109">
        <f>IF(ISBLANK(G545),"",COUNTIF(G545:K545,"&gt;=0"))</f>
        <v>3</v>
      </c>
      <c r="M545" s="110">
        <f>IF(ISBLANK(G545),"",(IF(LEFT(G545,1)="-",1,0)+IF(LEFT(H545,1)="-",1,0)+IF(LEFT(I545,1)="-",1,0)+IF(LEFT(J545,1)="-",1,0)+IF(LEFT(K545,1)="-",1,0)))</f>
        <v>0</v>
      </c>
      <c r="N545" s="111">
        <f t="shared" si="16"/>
        <v>1</v>
      </c>
      <c r="O545" s="112">
        <f t="shared" si="16"/>
      </c>
      <c r="P545" s="74"/>
      <c r="Q545" s="3"/>
    </row>
    <row r="546" spans="2:17" ht="15.75">
      <c r="B546" s="74"/>
      <c r="C546" s="104" t="s">
        <v>128</v>
      </c>
      <c r="D546" s="106" t="str">
        <f>IF(+D536&gt;"",D536&amp;" - "&amp;H537,"")</f>
        <v>Arttu Vartiainen - Teemu Ketonen</v>
      </c>
      <c r="E546" s="105"/>
      <c r="F546" s="107"/>
      <c r="G546" s="121"/>
      <c r="H546" s="108"/>
      <c r="I546" s="108"/>
      <c r="J546" s="108"/>
      <c r="K546" s="122"/>
      <c r="L546" s="109">
        <f>IF(ISBLANK(G546),"",COUNTIF(G546:K546,"&gt;=0"))</f>
      </c>
      <c r="M546" s="110">
        <f>IF(ISBLANK(G546),"",(IF(LEFT(G546,1)="-",1,0)+IF(LEFT(H546,1)="-",1,0)+IF(LEFT(I546,1)="-",1,0)+IF(LEFT(J546,1)="-",1,0)+IF(LEFT(K546,1)="-",1,0)))</f>
      </c>
      <c r="N546" s="111">
        <f t="shared" si="16"/>
      </c>
      <c r="O546" s="112">
        <f t="shared" si="16"/>
      </c>
      <c r="P546" s="74"/>
      <c r="Q546" s="3"/>
    </row>
    <row r="547" spans="2:17" ht="16.5" thickBot="1">
      <c r="B547" s="74"/>
      <c r="C547" s="104" t="s">
        <v>129</v>
      </c>
      <c r="D547" s="106" t="str">
        <f>IF(+D537&gt;"",D537&amp;" - "&amp;H536,"")</f>
        <v>Tuomas Niskanen - Kimi Ollonen</v>
      </c>
      <c r="E547" s="105"/>
      <c r="F547" s="107"/>
      <c r="G547" s="122"/>
      <c r="H547" s="108"/>
      <c r="I547" s="122"/>
      <c r="J547" s="108"/>
      <c r="K547" s="108"/>
      <c r="L547" s="109">
        <f>IF(ISBLANK(G547),"",COUNTIF(G547:K547,"&gt;=0"))</f>
      </c>
      <c r="M547" s="123">
        <f>IF(ISBLANK(G547),"",(IF(LEFT(G547,1)="-",1,0)+IF(LEFT(H547,1)="-",1,0)+IF(LEFT(I547,1)="-",1,0)+IF(LEFT(J547,1)="-",1,0)+IF(LEFT(K547,1)="-",1,0)))</f>
      </c>
      <c r="N547" s="111">
        <f t="shared" si="16"/>
      </c>
      <c r="O547" s="112">
        <f t="shared" si="16"/>
      </c>
      <c r="P547" s="74"/>
      <c r="Q547" s="3"/>
    </row>
    <row r="548" spans="2:17" ht="16.5" thickBot="1">
      <c r="B548" s="68"/>
      <c r="C548" s="71"/>
      <c r="D548" s="71"/>
      <c r="E548" s="71"/>
      <c r="F548" s="71"/>
      <c r="G548" s="71"/>
      <c r="H548" s="71"/>
      <c r="I548" s="71"/>
      <c r="J548" s="124" t="s">
        <v>21</v>
      </c>
      <c r="K548" s="125"/>
      <c r="L548" s="126">
        <f>IF(ISBLANK(E543),"",SUM(L543:L547))</f>
      </c>
      <c r="M548" s="127">
        <f>IF(ISBLANK(F543),"",SUM(M543:M547))</f>
      </c>
      <c r="N548" s="128">
        <f>IF(ISBLANK(G543),"",SUM(N543:N547))</f>
        <v>3</v>
      </c>
      <c r="O548" s="129">
        <f>IF(ISBLANK(G543),"",SUM(O543:O547))</f>
        <v>0</v>
      </c>
      <c r="P548" s="74"/>
      <c r="Q548" s="3"/>
    </row>
    <row r="549" spans="2:17" ht="15.75">
      <c r="B549" s="68"/>
      <c r="C549" s="70" t="s">
        <v>95</v>
      </c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80"/>
      <c r="Q549" s="3"/>
    </row>
    <row r="550" spans="2:17" ht="15.75">
      <c r="B550" s="68"/>
      <c r="C550" s="130" t="s">
        <v>96</v>
      </c>
      <c r="D550" s="130"/>
      <c r="E550" s="130" t="s">
        <v>97</v>
      </c>
      <c r="F550" s="131"/>
      <c r="G550" s="130"/>
      <c r="H550" s="130" t="s">
        <v>8</v>
      </c>
      <c r="I550" s="131"/>
      <c r="J550" s="130"/>
      <c r="K550" s="132" t="s">
        <v>98</v>
      </c>
      <c r="L550" s="69"/>
      <c r="M550" s="71"/>
      <c r="N550" s="71"/>
      <c r="O550" s="71"/>
      <c r="P550" s="80"/>
      <c r="Q550" s="3"/>
    </row>
    <row r="551" spans="2:17" ht="18.75" thickBot="1">
      <c r="B551" s="68"/>
      <c r="C551" s="71"/>
      <c r="D551" s="71"/>
      <c r="E551" s="71"/>
      <c r="F551" s="71"/>
      <c r="G551" s="71"/>
      <c r="H551" s="71"/>
      <c r="I551" s="71"/>
      <c r="J551" s="71"/>
      <c r="K551" s="155" t="str">
        <f>IF(N548=3,D535,IF(O548=3,H535,""))</f>
        <v>KuPTS 2</v>
      </c>
      <c r="L551" s="156"/>
      <c r="M551" s="156"/>
      <c r="N551" s="156"/>
      <c r="O551" s="157"/>
      <c r="P551" s="74"/>
      <c r="Q551" s="3"/>
    </row>
    <row r="552" spans="2:17" ht="18">
      <c r="B552" s="133"/>
      <c r="C552" s="134"/>
      <c r="D552" s="134"/>
      <c r="E552" s="134"/>
      <c r="F552" s="134"/>
      <c r="G552" s="134"/>
      <c r="H552" s="134"/>
      <c r="I552" s="134"/>
      <c r="J552" s="134"/>
      <c r="K552" s="135"/>
      <c r="L552" s="135"/>
      <c r="M552" s="135"/>
      <c r="N552" s="135"/>
      <c r="O552" s="135"/>
      <c r="P552" s="136"/>
      <c r="Q552" s="3"/>
    </row>
    <row r="553" spans="2:17" ht="16.5" thickBot="1"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3"/>
    </row>
    <row r="554" spans="2:17" ht="18">
      <c r="B554" s="58"/>
      <c r="C554" s="58"/>
      <c r="D554" s="58"/>
      <c r="E554" s="58"/>
      <c r="F554" s="58"/>
      <c r="G554" s="58"/>
      <c r="H554" s="58"/>
      <c r="I554" s="58"/>
      <c r="J554" s="59"/>
      <c r="K554" s="59"/>
      <c r="L554" s="59"/>
      <c r="M554" s="59"/>
      <c r="N554" s="59"/>
      <c r="O554" s="60"/>
      <c r="P554" s="3"/>
      <c r="Q554" s="3"/>
    </row>
    <row r="555" spans="2:17" ht="15">
      <c r="B555" s="61" t="s">
        <v>99</v>
      </c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2:17" ht="1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2:17" ht="1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2:17" ht="1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2:17" ht="15.75">
      <c r="B559" s="63"/>
      <c r="C559" s="64"/>
      <c r="D559" s="65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7"/>
      <c r="Q559" s="3"/>
    </row>
    <row r="560" spans="2:17" ht="15.75">
      <c r="B560" s="68"/>
      <c r="C560" s="69"/>
      <c r="D560" s="70" t="s">
        <v>109</v>
      </c>
      <c r="E560" s="71"/>
      <c r="F560" s="71"/>
      <c r="G560" s="69"/>
      <c r="H560" s="72" t="s">
        <v>84</v>
      </c>
      <c r="I560" s="73"/>
      <c r="J560" s="171" t="s">
        <v>186</v>
      </c>
      <c r="K560" s="160"/>
      <c r="L560" s="160"/>
      <c r="M560" s="160"/>
      <c r="N560" s="160"/>
      <c r="O560" s="161"/>
      <c r="P560" s="74"/>
      <c r="Q560" s="3"/>
    </row>
    <row r="561" spans="2:17" ht="20.25">
      <c r="B561" s="68"/>
      <c r="C561" s="75"/>
      <c r="D561" s="76" t="s">
        <v>110</v>
      </c>
      <c r="E561" s="71"/>
      <c r="F561" s="71"/>
      <c r="G561" s="69"/>
      <c r="H561" s="72" t="s">
        <v>85</v>
      </c>
      <c r="I561" s="73"/>
      <c r="J561" s="171"/>
      <c r="K561" s="160"/>
      <c r="L561" s="160"/>
      <c r="M561" s="160"/>
      <c r="N561" s="160"/>
      <c r="O561" s="161"/>
      <c r="P561" s="74"/>
      <c r="Q561" s="3"/>
    </row>
    <row r="562" spans="2:17" ht="15.75">
      <c r="B562" s="68"/>
      <c r="C562" s="71"/>
      <c r="D562" s="71" t="s">
        <v>111</v>
      </c>
      <c r="E562" s="71"/>
      <c r="F562" s="71"/>
      <c r="G562" s="71"/>
      <c r="H562" s="72" t="s">
        <v>86</v>
      </c>
      <c r="I562" s="77"/>
      <c r="J562" s="171" t="s">
        <v>145</v>
      </c>
      <c r="K562" s="171"/>
      <c r="L562" s="171"/>
      <c r="M562" s="171"/>
      <c r="N562" s="171"/>
      <c r="O562" s="166"/>
      <c r="P562" s="74"/>
      <c r="Q562" s="3"/>
    </row>
    <row r="563" spans="2:17" ht="15.75">
      <c r="B563" s="68"/>
      <c r="C563" s="71"/>
      <c r="D563" s="71"/>
      <c r="E563" s="71"/>
      <c r="F563" s="71"/>
      <c r="G563" s="71"/>
      <c r="H563" s="72" t="s">
        <v>112</v>
      </c>
      <c r="I563" s="73"/>
      <c r="J563" s="163"/>
      <c r="K563" s="164"/>
      <c r="L563" s="164"/>
      <c r="M563" s="78" t="s">
        <v>113</v>
      </c>
      <c r="N563" s="165"/>
      <c r="O563" s="166"/>
      <c r="P563" s="74"/>
      <c r="Q563" s="3"/>
    </row>
    <row r="564" spans="2:17" ht="15.75">
      <c r="B564" s="68"/>
      <c r="C564" s="69"/>
      <c r="D564" s="79" t="s">
        <v>87</v>
      </c>
      <c r="E564" s="71"/>
      <c r="F564" s="71"/>
      <c r="G564" s="71"/>
      <c r="H564" s="79" t="s">
        <v>87</v>
      </c>
      <c r="I564" s="71"/>
      <c r="J564" s="71"/>
      <c r="K564" s="71"/>
      <c r="L564" s="71"/>
      <c r="M564" s="71"/>
      <c r="N564" s="71"/>
      <c r="O564" s="71"/>
      <c r="P564" s="80"/>
      <c r="Q564" s="3"/>
    </row>
    <row r="565" spans="2:17" ht="15.75">
      <c r="B565" s="74"/>
      <c r="C565" s="81" t="s">
        <v>114</v>
      </c>
      <c r="D565" s="167" t="s">
        <v>37</v>
      </c>
      <c r="E565" s="168"/>
      <c r="F565" s="82"/>
      <c r="G565" s="83" t="s">
        <v>114</v>
      </c>
      <c r="H565" s="167" t="s">
        <v>40</v>
      </c>
      <c r="I565" s="169"/>
      <c r="J565" s="169"/>
      <c r="K565" s="169"/>
      <c r="L565" s="169"/>
      <c r="M565" s="169"/>
      <c r="N565" s="169"/>
      <c r="O565" s="170"/>
      <c r="P565" s="74"/>
      <c r="Q565" s="3"/>
    </row>
    <row r="566" spans="2:17" ht="15.75">
      <c r="B566" s="74"/>
      <c r="C566" s="84" t="s">
        <v>88</v>
      </c>
      <c r="D566" s="158" t="s">
        <v>146</v>
      </c>
      <c r="E566" s="159" t="s">
        <v>115</v>
      </c>
      <c r="F566" s="85"/>
      <c r="G566" s="86" t="s">
        <v>89</v>
      </c>
      <c r="H566" s="158" t="s">
        <v>153</v>
      </c>
      <c r="I566" s="160" t="s">
        <v>116</v>
      </c>
      <c r="J566" s="160" t="s">
        <v>116</v>
      </c>
      <c r="K566" s="160" t="s">
        <v>116</v>
      </c>
      <c r="L566" s="160" t="s">
        <v>116</v>
      </c>
      <c r="M566" s="160" t="s">
        <v>116</v>
      </c>
      <c r="N566" s="160" t="s">
        <v>116</v>
      </c>
      <c r="O566" s="161" t="s">
        <v>116</v>
      </c>
      <c r="P566" s="74"/>
      <c r="Q566" s="3"/>
    </row>
    <row r="567" spans="2:17" ht="15.75">
      <c r="B567" s="74"/>
      <c r="C567" s="87" t="s">
        <v>51</v>
      </c>
      <c r="D567" s="158" t="s">
        <v>147</v>
      </c>
      <c r="E567" s="159" t="s">
        <v>117</v>
      </c>
      <c r="F567" s="85"/>
      <c r="G567" s="88" t="s">
        <v>90</v>
      </c>
      <c r="H567" s="158" t="s">
        <v>154</v>
      </c>
      <c r="I567" s="160" t="s">
        <v>118</v>
      </c>
      <c r="J567" s="160" t="s">
        <v>118</v>
      </c>
      <c r="K567" s="160" t="s">
        <v>118</v>
      </c>
      <c r="L567" s="160" t="s">
        <v>118</v>
      </c>
      <c r="M567" s="160" t="s">
        <v>118</v>
      </c>
      <c r="N567" s="160" t="s">
        <v>118</v>
      </c>
      <c r="O567" s="161" t="s">
        <v>118</v>
      </c>
      <c r="P567" s="74"/>
      <c r="Q567" s="3"/>
    </row>
    <row r="568" spans="2:17" ht="15.75">
      <c r="B568" s="68"/>
      <c r="C568" s="89" t="s">
        <v>91</v>
      </c>
      <c r="D568" s="90"/>
      <c r="E568" s="91"/>
      <c r="F568" s="92"/>
      <c r="G568" s="89" t="s">
        <v>91</v>
      </c>
      <c r="H568" s="93"/>
      <c r="I568" s="93"/>
      <c r="J568" s="93"/>
      <c r="K568" s="93"/>
      <c r="L568" s="93"/>
      <c r="M568" s="93"/>
      <c r="N568" s="93"/>
      <c r="O568" s="93"/>
      <c r="P568" s="80"/>
      <c r="Q568" s="3"/>
    </row>
    <row r="569" spans="2:17" ht="15.75">
      <c r="B569" s="74"/>
      <c r="C569" s="84"/>
      <c r="D569" s="158" t="s">
        <v>146</v>
      </c>
      <c r="E569" s="162" t="s">
        <v>115</v>
      </c>
      <c r="F569" s="85"/>
      <c r="G569" s="86"/>
      <c r="H569" s="158" t="s">
        <v>153</v>
      </c>
      <c r="I569" s="160" t="s">
        <v>116</v>
      </c>
      <c r="J569" s="160" t="s">
        <v>116</v>
      </c>
      <c r="K569" s="160" t="s">
        <v>116</v>
      </c>
      <c r="L569" s="160" t="s">
        <v>116</v>
      </c>
      <c r="M569" s="160" t="s">
        <v>116</v>
      </c>
      <c r="N569" s="160" t="s">
        <v>116</v>
      </c>
      <c r="O569" s="161" t="s">
        <v>116</v>
      </c>
      <c r="P569" s="74"/>
      <c r="Q569" s="3"/>
    </row>
    <row r="570" spans="2:17" ht="15.75">
      <c r="B570" s="74"/>
      <c r="C570" s="94"/>
      <c r="D570" s="158" t="s">
        <v>147</v>
      </c>
      <c r="E570" s="162" t="s">
        <v>117</v>
      </c>
      <c r="F570" s="85"/>
      <c r="G570" s="95"/>
      <c r="H570" s="158" t="s">
        <v>158</v>
      </c>
      <c r="I570" s="160" t="s">
        <v>118</v>
      </c>
      <c r="J570" s="160" t="s">
        <v>118</v>
      </c>
      <c r="K570" s="160" t="s">
        <v>118</v>
      </c>
      <c r="L570" s="160" t="s">
        <v>118</v>
      </c>
      <c r="M570" s="160" t="s">
        <v>118</v>
      </c>
      <c r="N570" s="160" t="s">
        <v>118</v>
      </c>
      <c r="O570" s="161" t="s">
        <v>118</v>
      </c>
      <c r="P570" s="74"/>
      <c r="Q570" s="3"/>
    </row>
    <row r="571" spans="2:17" ht="15.75">
      <c r="B571" s="68"/>
      <c r="C571" s="71"/>
      <c r="D571" s="71"/>
      <c r="E571" s="71"/>
      <c r="F571" s="71"/>
      <c r="G571" s="96" t="s">
        <v>119</v>
      </c>
      <c r="H571" s="79"/>
      <c r="I571" s="79"/>
      <c r="J571" s="79"/>
      <c r="K571" s="71"/>
      <c r="L571" s="71"/>
      <c r="M571" s="71"/>
      <c r="N571" s="97"/>
      <c r="O571" s="69"/>
      <c r="P571" s="80"/>
      <c r="Q571" s="3"/>
    </row>
    <row r="572" spans="2:17" ht="15.75">
      <c r="B572" s="68"/>
      <c r="C572" s="98" t="s">
        <v>92</v>
      </c>
      <c r="D572" s="71"/>
      <c r="E572" s="71"/>
      <c r="F572" s="71"/>
      <c r="G572" s="99" t="s">
        <v>120</v>
      </c>
      <c r="H572" s="99" t="s">
        <v>121</v>
      </c>
      <c r="I572" s="99" t="s">
        <v>122</v>
      </c>
      <c r="J572" s="99" t="s">
        <v>123</v>
      </c>
      <c r="K572" s="99" t="s">
        <v>124</v>
      </c>
      <c r="L572" s="100" t="s">
        <v>5</v>
      </c>
      <c r="M572" s="101"/>
      <c r="N572" s="102" t="s">
        <v>93</v>
      </c>
      <c r="O572" s="103" t="s">
        <v>94</v>
      </c>
      <c r="P572" s="74"/>
      <c r="Q572" s="3"/>
    </row>
    <row r="573" spans="2:17" ht="15.75">
      <c r="B573" s="74"/>
      <c r="C573" s="104" t="s">
        <v>125</v>
      </c>
      <c r="D573" s="105" t="str">
        <f>IF(+D566&gt;"",D566&amp;"-"&amp;H566,"")</f>
        <v>Erik Kemppainen-Jani Kerttula</v>
      </c>
      <c r="E573" s="106"/>
      <c r="F573" s="107"/>
      <c r="G573" s="108">
        <v>3</v>
      </c>
      <c r="H573" s="108">
        <v>8</v>
      </c>
      <c r="I573" s="108">
        <v>4</v>
      </c>
      <c r="J573" s="108"/>
      <c r="K573" s="108"/>
      <c r="L573" s="109">
        <f>IF(ISBLANK(G573),"",COUNTIF(G573:K573,"&gt;=0"))</f>
        <v>3</v>
      </c>
      <c r="M573" s="110">
        <f>IF(ISBLANK(G573),"",(IF(LEFT(G573,1)="-",1,0)+IF(LEFT(H573,1)="-",1,0)+IF(LEFT(I573,1)="-",1,0)+IF(LEFT(J573,1)="-",1,0)+IF(LEFT(K573,1)="-",1,0)))</f>
        <v>0</v>
      </c>
      <c r="N573" s="111">
        <f aca="true" t="shared" si="17" ref="N573:O577">IF(L573=3,1,"")</f>
        <v>1</v>
      </c>
      <c r="O573" s="112">
        <f t="shared" si="17"/>
      </c>
      <c r="P573" s="74"/>
      <c r="Q573" s="3"/>
    </row>
    <row r="574" spans="2:17" ht="15.75">
      <c r="B574" s="74"/>
      <c r="C574" s="104" t="s">
        <v>126</v>
      </c>
      <c r="D574" s="106" t="str">
        <f>IF(D567&gt;"",D567&amp;" - "&amp;H567,"")</f>
        <v>Rolands Jansons - Jarkko Mustonen</v>
      </c>
      <c r="E574" s="105"/>
      <c r="F574" s="107"/>
      <c r="G574" s="113">
        <v>6</v>
      </c>
      <c r="H574" s="108">
        <v>2</v>
      </c>
      <c r="I574" s="108">
        <v>4</v>
      </c>
      <c r="J574" s="108"/>
      <c r="K574" s="108"/>
      <c r="L574" s="109">
        <f>IF(ISBLANK(G574),"",COUNTIF(G574:K574,"&gt;=0"))</f>
        <v>3</v>
      </c>
      <c r="M574" s="110">
        <f>IF(ISBLANK(G574),"",(IF(LEFT(G574,1)="-",1,0)+IF(LEFT(H574,1)="-",1,0)+IF(LEFT(I574,1)="-",1,0)+IF(LEFT(J574,1)="-",1,0)+IF(LEFT(K574,1)="-",1,0)))</f>
        <v>0</v>
      </c>
      <c r="N574" s="111">
        <f t="shared" si="17"/>
        <v>1</v>
      </c>
      <c r="O574" s="112">
        <f t="shared" si="17"/>
      </c>
      <c r="P574" s="74"/>
      <c r="Q574" s="3"/>
    </row>
    <row r="575" spans="2:17" ht="15.75">
      <c r="B575" s="74"/>
      <c r="C575" s="114" t="s">
        <v>127</v>
      </c>
      <c r="D575" s="115" t="str">
        <f>IF(D569&gt;"",D569&amp;" / "&amp;D570,"")</f>
        <v>Erik Kemppainen / Rolands Jansons</v>
      </c>
      <c r="E575" s="116" t="str">
        <f>IF(H569&gt;"",H569&amp;" / "&amp;H570,"")</f>
        <v>Jani Kerttula / Lukas Wuorenjuuri</v>
      </c>
      <c r="F575" s="117"/>
      <c r="G575" s="118">
        <v>4</v>
      </c>
      <c r="H575" s="119">
        <v>2</v>
      </c>
      <c r="I575" s="120">
        <v>5</v>
      </c>
      <c r="J575" s="120"/>
      <c r="K575" s="120"/>
      <c r="L575" s="109">
        <f>IF(ISBLANK(G575),"",COUNTIF(G575:K575,"&gt;=0"))</f>
        <v>3</v>
      </c>
      <c r="M575" s="110">
        <f>IF(ISBLANK(G575),"",(IF(LEFT(G575,1)="-",1,0)+IF(LEFT(H575,1)="-",1,0)+IF(LEFT(I575,1)="-",1,0)+IF(LEFT(J575,1)="-",1,0)+IF(LEFT(K575,1)="-",1,0)))</f>
        <v>0</v>
      </c>
      <c r="N575" s="111">
        <f t="shared" si="17"/>
        <v>1</v>
      </c>
      <c r="O575" s="112">
        <f t="shared" si="17"/>
      </c>
      <c r="P575" s="74"/>
      <c r="Q575" s="3"/>
    </row>
    <row r="576" spans="2:17" ht="15.75">
      <c r="B576" s="74"/>
      <c r="C576" s="104" t="s">
        <v>128</v>
      </c>
      <c r="D576" s="106" t="str">
        <f>IF(+D566&gt;"",D566&amp;" - "&amp;H567,"")</f>
        <v>Erik Kemppainen - Jarkko Mustonen</v>
      </c>
      <c r="E576" s="105"/>
      <c r="F576" s="107"/>
      <c r="G576" s="121"/>
      <c r="H576" s="108"/>
      <c r="I576" s="108"/>
      <c r="J576" s="108"/>
      <c r="K576" s="122"/>
      <c r="L576" s="109">
        <f>IF(ISBLANK(G576),"",COUNTIF(G576:K576,"&gt;=0"))</f>
      </c>
      <c r="M576" s="110">
        <f>IF(ISBLANK(G576),"",(IF(LEFT(G576,1)="-",1,0)+IF(LEFT(H576,1)="-",1,0)+IF(LEFT(I576,1)="-",1,0)+IF(LEFT(J576,1)="-",1,0)+IF(LEFT(K576,1)="-",1,0)))</f>
      </c>
      <c r="N576" s="111">
        <f t="shared" si="17"/>
      </c>
      <c r="O576" s="112">
        <f t="shared" si="17"/>
      </c>
      <c r="P576" s="74"/>
      <c r="Q576" s="3"/>
    </row>
    <row r="577" spans="2:17" ht="16.5" thickBot="1">
      <c r="B577" s="74"/>
      <c r="C577" s="104" t="s">
        <v>129</v>
      </c>
      <c r="D577" s="106" t="str">
        <f>IF(+D567&gt;"",D567&amp;" - "&amp;H566,"")</f>
        <v>Rolands Jansons - Jani Kerttula</v>
      </c>
      <c r="E577" s="105"/>
      <c r="F577" s="107"/>
      <c r="G577" s="122"/>
      <c r="H577" s="108"/>
      <c r="I577" s="122"/>
      <c r="J577" s="108"/>
      <c r="K577" s="108"/>
      <c r="L577" s="109">
        <f>IF(ISBLANK(G577),"",COUNTIF(G577:K577,"&gt;=0"))</f>
      </c>
      <c r="M577" s="123">
        <f>IF(ISBLANK(G577),"",(IF(LEFT(G577,1)="-",1,0)+IF(LEFT(H577,1)="-",1,0)+IF(LEFT(I577,1)="-",1,0)+IF(LEFT(J577,1)="-",1,0)+IF(LEFT(K577,1)="-",1,0)))</f>
      </c>
      <c r="N577" s="111">
        <f t="shared" si="17"/>
      </c>
      <c r="O577" s="112">
        <f t="shared" si="17"/>
      </c>
      <c r="P577" s="74"/>
      <c r="Q577" s="3"/>
    </row>
    <row r="578" spans="2:17" ht="16.5" thickBot="1">
      <c r="B578" s="68"/>
      <c r="C578" s="71"/>
      <c r="D578" s="71"/>
      <c r="E578" s="71"/>
      <c r="F578" s="71"/>
      <c r="G578" s="71"/>
      <c r="H578" s="71"/>
      <c r="I578" s="71"/>
      <c r="J578" s="124" t="s">
        <v>21</v>
      </c>
      <c r="K578" s="125"/>
      <c r="L578" s="126">
        <f>IF(ISBLANK(E573),"",SUM(L573:L577))</f>
      </c>
      <c r="M578" s="127">
        <f>IF(ISBLANK(F573),"",SUM(M573:M577))</f>
      </c>
      <c r="N578" s="128">
        <f>IF(ISBLANK(G573),"",SUM(N573:N577))</f>
        <v>3</v>
      </c>
      <c r="O578" s="129">
        <f>IF(ISBLANK(G573),"",SUM(O573:O577))</f>
        <v>0</v>
      </c>
      <c r="P578" s="74"/>
      <c r="Q578" s="3"/>
    </row>
    <row r="579" spans="2:17" ht="15.75">
      <c r="B579" s="68"/>
      <c r="C579" s="70" t="s">
        <v>95</v>
      </c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80"/>
      <c r="Q579" s="3"/>
    </row>
    <row r="580" spans="2:17" ht="15.75">
      <c r="B580" s="68"/>
      <c r="C580" s="130" t="s">
        <v>96</v>
      </c>
      <c r="D580" s="130"/>
      <c r="E580" s="130" t="s">
        <v>97</v>
      </c>
      <c r="F580" s="131"/>
      <c r="G580" s="130"/>
      <c r="H580" s="130" t="s">
        <v>8</v>
      </c>
      <c r="I580" s="131"/>
      <c r="J580" s="130"/>
      <c r="K580" s="132" t="s">
        <v>98</v>
      </c>
      <c r="L580" s="69"/>
      <c r="M580" s="71"/>
      <c r="N580" s="71"/>
      <c r="O580" s="71"/>
      <c r="P580" s="80"/>
      <c r="Q580" s="3"/>
    </row>
    <row r="581" spans="2:17" ht="18.75" thickBot="1">
      <c r="B581" s="68"/>
      <c r="C581" s="71"/>
      <c r="D581" s="71"/>
      <c r="E581" s="71"/>
      <c r="F581" s="71"/>
      <c r="G581" s="71"/>
      <c r="H581" s="71"/>
      <c r="I581" s="71"/>
      <c r="J581" s="71"/>
      <c r="K581" s="155" t="str">
        <f>IF(N578=3,D565,IF(O578=3,H565,""))</f>
        <v>Spinni 1</v>
      </c>
      <c r="L581" s="156"/>
      <c r="M581" s="156"/>
      <c r="N581" s="156"/>
      <c r="O581" s="157"/>
      <c r="P581" s="74"/>
      <c r="Q581" s="3"/>
    </row>
    <row r="582" spans="2:17" ht="18">
      <c r="B582" s="133"/>
      <c r="C582" s="134"/>
      <c r="D582" s="134"/>
      <c r="E582" s="134"/>
      <c r="F582" s="134"/>
      <c r="G582" s="134"/>
      <c r="H582" s="134"/>
      <c r="I582" s="134"/>
      <c r="J582" s="134"/>
      <c r="K582" s="135"/>
      <c r="L582" s="135"/>
      <c r="M582" s="135"/>
      <c r="N582" s="135"/>
      <c r="O582" s="135"/>
      <c r="P582" s="136"/>
      <c r="Q582" s="3"/>
    </row>
    <row r="583" spans="2:17" ht="16.5" thickBot="1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3"/>
    </row>
    <row r="584" spans="2:17" ht="18">
      <c r="B584" s="58"/>
      <c r="C584" s="58"/>
      <c r="D584" s="58"/>
      <c r="E584" s="58"/>
      <c r="F584" s="58"/>
      <c r="G584" s="58"/>
      <c r="H584" s="58"/>
      <c r="I584" s="58"/>
      <c r="J584" s="59"/>
      <c r="K584" s="59"/>
      <c r="L584" s="59"/>
      <c r="M584" s="59"/>
      <c r="N584" s="59"/>
      <c r="O584" s="60"/>
      <c r="P584" s="3"/>
      <c r="Q584" s="3"/>
    </row>
    <row r="585" spans="2:17" ht="15">
      <c r="B585" s="61" t="s">
        <v>99</v>
      </c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2:17" ht="1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2:17" ht="1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2:17" ht="1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90" spans="2:17" ht="1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2:17" ht="15.75">
      <c r="B591" s="63"/>
      <c r="C591" s="64"/>
      <c r="D591" s="65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7"/>
      <c r="Q591" s="3"/>
    </row>
    <row r="592" spans="2:17" ht="15.75">
      <c r="B592" s="68"/>
      <c r="C592" s="69"/>
      <c r="D592" s="70" t="s">
        <v>109</v>
      </c>
      <c r="E592" s="71"/>
      <c r="F592" s="71"/>
      <c r="G592" s="69"/>
      <c r="H592" s="72" t="s">
        <v>84</v>
      </c>
      <c r="I592" s="73"/>
      <c r="J592" s="171" t="s">
        <v>186</v>
      </c>
      <c r="K592" s="160"/>
      <c r="L592" s="160"/>
      <c r="M592" s="160"/>
      <c r="N592" s="160"/>
      <c r="O592" s="161"/>
      <c r="P592" s="74"/>
      <c r="Q592" s="3"/>
    </row>
    <row r="593" spans="2:17" ht="20.25">
      <c r="B593" s="68"/>
      <c r="C593" s="75"/>
      <c r="D593" s="76" t="s">
        <v>110</v>
      </c>
      <c r="E593" s="71"/>
      <c r="F593" s="71"/>
      <c r="G593" s="69"/>
      <c r="H593" s="72" t="s">
        <v>85</v>
      </c>
      <c r="I593" s="73"/>
      <c r="J593" s="171"/>
      <c r="K593" s="160"/>
      <c r="L593" s="160"/>
      <c r="M593" s="160"/>
      <c r="N593" s="160"/>
      <c r="O593" s="161"/>
      <c r="P593" s="74"/>
      <c r="Q593" s="3"/>
    </row>
    <row r="594" spans="2:17" ht="15.75">
      <c r="B594" s="68"/>
      <c r="C594" s="71"/>
      <c r="D594" s="71" t="s">
        <v>111</v>
      </c>
      <c r="E594" s="71"/>
      <c r="F594" s="71"/>
      <c r="G594" s="71"/>
      <c r="H594" s="72" t="s">
        <v>86</v>
      </c>
      <c r="I594" s="77"/>
      <c r="J594" s="171" t="s">
        <v>145</v>
      </c>
      <c r="K594" s="171"/>
      <c r="L594" s="171"/>
      <c r="M594" s="171"/>
      <c r="N594" s="171"/>
      <c r="O594" s="166"/>
      <c r="P594" s="74"/>
      <c r="Q594" s="3"/>
    </row>
    <row r="595" spans="2:17" ht="15.75">
      <c r="B595" s="68"/>
      <c r="C595" s="71"/>
      <c r="D595" s="71"/>
      <c r="E595" s="71"/>
      <c r="F595" s="71"/>
      <c r="G595" s="71"/>
      <c r="H595" s="72" t="s">
        <v>112</v>
      </c>
      <c r="I595" s="73"/>
      <c r="J595" s="163"/>
      <c r="K595" s="164"/>
      <c r="L595" s="164"/>
      <c r="M595" s="78" t="s">
        <v>113</v>
      </c>
      <c r="N595" s="165"/>
      <c r="O595" s="166"/>
      <c r="P595" s="74"/>
      <c r="Q595" s="3"/>
    </row>
    <row r="596" spans="2:17" ht="15.75">
      <c r="B596" s="68"/>
      <c r="C596" s="69"/>
      <c r="D596" s="79" t="s">
        <v>87</v>
      </c>
      <c r="E596" s="71"/>
      <c r="F596" s="71"/>
      <c r="G596" s="71"/>
      <c r="H596" s="79" t="s">
        <v>87</v>
      </c>
      <c r="I596" s="71"/>
      <c r="J596" s="71"/>
      <c r="K596" s="71"/>
      <c r="L596" s="71"/>
      <c r="M596" s="71"/>
      <c r="N596" s="71"/>
      <c r="O596" s="71"/>
      <c r="P596" s="80"/>
      <c r="Q596" s="3"/>
    </row>
    <row r="597" spans="2:17" ht="15.75">
      <c r="B597" s="74"/>
      <c r="C597" s="81" t="s">
        <v>114</v>
      </c>
      <c r="D597" s="167" t="s">
        <v>39</v>
      </c>
      <c r="E597" s="168"/>
      <c r="F597" s="82"/>
      <c r="G597" s="83" t="s">
        <v>114</v>
      </c>
      <c r="H597" s="167" t="s">
        <v>41</v>
      </c>
      <c r="I597" s="169"/>
      <c r="J597" s="169"/>
      <c r="K597" s="169"/>
      <c r="L597" s="169"/>
      <c r="M597" s="169"/>
      <c r="N597" s="169"/>
      <c r="O597" s="170"/>
      <c r="P597" s="74"/>
      <c r="Q597" s="3"/>
    </row>
    <row r="598" spans="2:17" ht="15.75">
      <c r="B598" s="74"/>
      <c r="C598" s="84" t="s">
        <v>88</v>
      </c>
      <c r="D598" s="158" t="s">
        <v>156</v>
      </c>
      <c r="E598" s="159" t="s">
        <v>115</v>
      </c>
      <c r="F598" s="85"/>
      <c r="G598" s="86" t="s">
        <v>89</v>
      </c>
      <c r="H598" s="158" t="s">
        <v>148</v>
      </c>
      <c r="I598" s="160" t="s">
        <v>116</v>
      </c>
      <c r="J598" s="160" t="s">
        <v>116</v>
      </c>
      <c r="K598" s="160" t="s">
        <v>116</v>
      </c>
      <c r="L598" s="160" t="s">
        <v>116</v>
      </c>
      <c r="M598" s="160" t="s">
        <v>116</v>
      </c>
      <c r="N598" s="160" t="s">
        <v>116</v>
      </c>
      <c r="O598" s="161" t="s">
        <v>116</v>
      </c>
      <c r="P598" s="74"/>
      <c r="Q598" s="3"/>
    </row>
    <row r="599" spans="2:17" ht="15.75">
      <c r="B599" s="74"/>
      <c r="C599" s="87" t="s">
        <v>51</v>
      </c>
      <c r="D599" s="158" t="s">
        <v>157</v>
      </c>
      <c r="E599" s="159" t="s">
        <v>117</v>
      </c>
      <c r="F599" s="85"/>
      <c r="G599" s="88" t="s">
        <v>90</v>
      </c>
      <c r="H599" s="158" t="s">
        <v>149</v>
      </c>
      <c r="I599" s="160" t="s">
        <v>118</v>
      </c>
      <c r="J599" s="160" t="s">
        <v>118</v>
      </c>
      <c r="K599" s="160" t="s">
        <v>118</v>
      </c>
      <c r="L599" s="160" t="s">
        <v>118</v>
      </c>
      <c r="M599" s="160" t="s">
        <v>118</v>
      </c>
      <c r="N599" s="160" t="s">
        <v>118</v>
      </c>
      <c r="O599" s="161" t="s">
        <v>118</v>
      </c>
      <c r="P599" s="74"/>
      <c r="Q599" s="3"/>
    </row>
    <row r="600" spans="2:17" ht="15.75">
      <c r="B600" s="68"/>
      <c r="C600" s="89" t="s">
        <v>91</v>
      </c>
      <c r="D600" s="90"/>
      <c r="E600" s="91"/>
      <c r="F600" s="92"/>
      <c r="G600" s="89" t="s">
        <v>91</v>
      </c>
      <c r="H600" s="93"/>
      <c r="I600" s="93"/>
      <c r="J600" s="93"/>
      <c r="K600" s="93"/>
      <c r="L600" s="93"/>
      <c r="M600" s="93"/>
      <c r="N600" s="93"/>
      <c r="O600" s="93"/>
      <c r="P600" s="80"/>
      <c r="Q600" s="3"/>
    </row>
    <row r="601" spans="2:17" ht="15.75">
      <c r="B601" s="74"/>
      <c r="C601" s="84"/>
      <c r="D601" s="158" t="s">
        <v>156</v>
      </c>
      <c r="E601" s="162" t="s">
        <v>115</v>
      </c>
      <c r="F601" s="85"/>
      <c r="G601" s="86"/>
      <c r="H601" s="158" t="s">
        <v>148</v>
      </c>
      <c r="I601" s="160" t="s">
        <v>116</v>
      </c>
      <c r="J601" s="160" t="s">
        <v>116</v>
      </c>
      <c r="K601" s="160" t="s">
        <v>116</v>
      </c>
      <c r="L601" s="160" t="s">
        <v>116</v>
      </c>
      <c r="M601" s="160" t="s">
        <v>116</v>
      </c>
      <c r="N601" s="160" t="s">
        <v>116</v>
      </c>
      <c r="O601" s="161" t="s">
        <v>116</v>
      </c>
      <c r="P601" s="74"/>
      <c r="Q601" s="3"/>
    </row>
    <row r="602" spans="2:17" ht="15.75">
      <c r="B602" s="74"/>
      <c r="C602" s="94"/>
      <c r="D602" s="158" t="s">
        <v>157</v>
      </c>
      <c r="E602" s="162" t="s">
        <v>117</v>
      </c>
      <c r="F602" s="85"/>
      <c r="G602" s="95"/>
      <c r="H602" s="158" t="s">
        <v>149</v>
      </c>
      <c r="I602" s="160" t="s">
        <v>118</v>
      </c>
      <c r="J602" s="160" t="s">
        <v>118</v>
      </c>
      <c r="K602" s="160" t="s">
        <v>118</v>
      </c>
      <c r="L602" s="160" t="s">
        <v>118</v>
      </c>
      <c r="M602" s="160" t="s">
        <v>118</v>
      </c>
      <c r="N602" s="160" t="s">
        <v>118</v>
      </c>
      <c r="O602" s="161" t="s">
        <v>118</v>
      </c>
      <c r="P602" s="74"/>
      <c r="Q602" s="3"/>
    </row>
    <row r="603" spans="2:17" ht="15.75">
      <c r="B603" s="68"/>
      <c r="C603" s="71"/>
      <c r="D603" s="71"/>
      <c r="E603" s="71"/>
      <c r="F603" s="71"/>
      <c r="G603" s="96" t="s">
        <v>119</v>
      </c>
      <c r="H603" s="79"/>
      <c r="I603" s="79"/>
      <c r="J603" s="79"/>
      <c r="K603" s="71"/>
      <c r="L603" s="71"/>
      <c r="M603" s="71"/>
      <c r="N603" s="97"/>
      <c r="O603" s="69"/>
      <c r="P603" s="80"/>
      <c r="Q603" s="3"/>
    </row>
    <row r="604" spans="2:17" ht="15.75">
      <c r="B604" s="68"/>
      <c r="C604" s="98" t="s">
        <v>92</v>
      </c>
      <c r="D604" s="71"/>
      <c r="E604" s="71"/>
      <c r="F604" s="71"/>
      <c r="G604" s="99" t="s">
        <v>120</v>
      </c>
      <c r="H604" s="99" t="s">
        <v>121</v>
      </c>
      <c r="I604" s="99" t="s">
        <v>122</v>
      </c>
      <c r="J604" s="99" t="s">
        <v>123</v>
      </c>
      <c r="K604" s="99" t="s">
        <v>124</v>
      </c>
      <c r="L604" s="100" t="s">
        <v>5</v>
      </c>
      <c r="M604" s="101"/>
      <c r="N604" s="102" t="s">
        <v>93</v>
      </c>
      <c r="O604" s="103" t="s">
        <v>94</v>
      </c>
      <c r="P604" s="74"/>
      <c r="Q604" s="3"/>
    </row>
    <row r="605" spans="2:17" ht="15.75">
      <c r="B605" s="74"/>
      <c r="C605" s="104" t="s">
        <v>125</v>
      </c>
      <c r="D605" s="105" t="str">
        <f>IF(+D598&gt;"",D598&amp;"-"&amp;H598,"")</f>
        <v>Miro Seitz-Teemu Ketonen</v>
      </c>
      <c r="E605" s="106"/>
      <c r="F605" s="107"/>
      <c r="G605" s="108">
        <v>1</v>
      </c>
      <c r="H605" s="108">
        <v>3</v>
      </c>
      <c r="I605" s="108">
        <v>2</v>
      </c>
      <c r="J605" s="108"/>
      <c r="K605" s="108"/>
      <c r="L605" s="109">
        <f>IF(ISBLANK(G605),"",COUNTIF(G605:K605,"&gt;=0"))</f>
        <v>3</v>
      </c>
      <c r="M605" s="110">
        <f>IF(ISBLANK(G605),"",(IF(LEFT(G605,1)="-",1,0)+IF(LEFT(H605,1)="-",1,0)+IF(LEFT(I605,1)="-",1,0)+IF(LEFT(J605,1)="-",1,0)+IF(LEFT(K605,1)="-",1,0)))</f>
        <v>0</v>
      </c>
      <c r="N605" s="111">
        <f aca="true" t="shared" si="18" ref="N605:O609">IF(L605=3,1,"")</f>
        <v>1</v>
      </c>
      <c r="O605" s="112">
        <f t="shared" si="18"/>
      </c>
      <c r="P605" s="74"/>
      <c r="Q605" s="3"/>
    </row>
    <row r="606" spans="2:17" ht="15.75">
      <c r="B606" s="74"/>
      <c r="C606" s="104" t="s">
        <v>126</v>
      </c>
      <c r="D606" s="106" t="str">
        <f>IF(D599&gt;"",D599&amp;" - "&amp;H599,"")</f>
        <v>Aapeli Tamminen - Kimi Ollonen</v>
      </c>
      <c r="E606" s="105"/>
      <c r="F606" s="107"/>
      <c r="G606" s="113">
        <v>0</v>
      </c>
      <c r="H606" s="108">
        <v>2</v>
      </c>
      <c r="I606" s="108">
        <v>3</v>
      </c>
      <c r="J606" s="108"/>
      <c r="K606" s="108"/>
      <c r="L606" s="109">
        <f>IF(ISBLANK(G606),"",COUNTIF(G606:K606,"&gt;=0"))</f>
        <v>3</v>
      </c>
      <c r="M606" s="110">
        <f>IF(ISBLANK(G606),"",(IF(LEFT(G606,1)="-",1,0)+IF(LEFT(H606,1)="-",1,0)+IF(LEFT(I606,1)="-",1,0)+IF(LEFT(J606,1)="-",1,0)+IF(LEFT(K606,1)="-",1,0)))</f>
        <v>0</v>
      </c>
      <c r="N606" s="111">
        <f t="shared" si="18"/>
        <v>1</v>
      </c>
      <c r="O606" s="112">
        <f t="shared" si="18"/>
      </c>
      <c r="P606" s="74"/>
      <c r="Q606" s="3"/>
    </row>
    <row r="607" spans="2:17" ht="15.75">
      <c r="B607" s="74"/>
      <c r="C607" s="114" t="s">
        <v>127</v>
      </c>
      <c r="D607" s="115" t="str">
        <f>IF(D601&gt;"",D601&amp;" / "&amp;D602,"")</f>
        <v>Miro Seitz / Aapeli Tamminen</v>
      </c>
      <c r="E607" s="116" t="str">
        <f>IF(H601&gt;"",H601&amp;" / "&amp;H602,"")</f>
        <v>Teemu Ketonen / Kimi Ollonen</v>
      </c>
      <c r="F607" s="117"/>
      <c r="G607" s="118">
        <v>0</v>
      </c>
      <c r="H607" s="119">
        <v>5</v>
      </c>
      <c r="I607" s="120">
        <v>0</v>
      </c>
      <c r="J607" s="120"/>
      <c r="K607" s="120"/>
      <c r="L607" s="109">
        <f>IF(ISBLANK(G607),"",COUNTIF(G607:K607,"&gt;=0"))</f>
        <v>3</v>
      </c>
      <c r="M607" s="110">
        <f>IF(ISBLANK(G607),"",(IF(LEFT(G607,1)="-",1,0)+IF(LEFT(H607,1)="-",1,0)+IF(LEFT(I607,1)="-",1,0)+IF(LEFT(J607,1)="-",1,0)+IF(LEFT(K607,1)="-",1,0)))</f>
        <v>0</v>
      </c>
      <c r="N607" s="111">
        <f t="shared" si="18"/>
        <v>1</v>
      </c>
      <c r="O607" s="112">
        <f t="shared" si="18"/>
      </c>
      <c r="P607" s="74"/>
      <c r="Q607" s="3"/>
    </row>
    <row r="608" spans="2:17" ht="15.75">
      <c r="B608" s="74"/>
      <c r="C608" s="104" t="s">
        <v>128</v>
      </c>
      <c r="D608" s="106" t="str">
        <f>IF(+D598&gt;"",D598&amp;" - "&amp;H599,"")</f>
        <v>Miro Seitz - Kimi Ollonen</v>
      </c>
      <c r="E608" s="105"/>
      <c r="F608" s="107"/>
      <c r="G608" s="121"/>
      <c r="H608" s="108"/>
      <c r="I608" s="108"/>
      <c r="J608" s="108"/>
      <c r="K608" s="122"/>
      <c r="L608" s="109">
        <f>IF(ISBLANK(G608),"",COUNTIF(G608:K608,"&gt;=0"))</f>
      </c>
      <c r="M608" s="110">
        <f>IF(ISBLANK(G608),"",(IF(LEFT(G608,1)="-",1,0)+IF(LEFT(H608,1)="-",1,0)+IF(LEFT(I608,1)="-",1,0)+IF(LEFT(J608,1)="-",1,0)+IF(LEFT(K608,1)="-",1,0)))</f>
      </c>
      <c r="N608" s="111">
        <f t="shared" si="18"/>
      </c>
      <c r="O608" s="112">
        <f t="shared" si="18"/>
      </c>
      <c r="P608" s="74"/>
      <c r="Q608" s="3"/>
    </row>
    <row r="609" spans="2:17" ht="16.5" thickBot="1">
      <c r="B609" s="74"/>
      <c r="C609" s="104" t="s">
        <v>129</v>
      </c>
      <c r="D609" s="106" t="str">
        <f>IF(+D599&gt;"",D599&amp;" - "&amp;H598,"")</f>
        <v>Aapeli Tamminen - Teemu Ketonen</v>
      </c>
      <c r="E609" s="105"/>
      <c r="F609" s="107"/>
      <c r="G609" s="122"/>
      <c r="H609" s="108"/>
      <c r="I609" s="122"/>
      <c r="J609" s="108"/>
      <c r="K609" s="108"/>
      <c r="L609" s="109">
        <f>IF(ISBLANK(G609),"",COUNTIF(G609:K609,"&gt;=0"))</f>
      </c>
      <c r="M609" s="123">
        <f>IF(ISBLANK(G609),"",(IF(LEFT(G609,1)="-",1,0)+IF(LEFT(H609,1)="-",1,0)+IF(LEFT(I609,1)="-",1,0)+IF(LEFT(J609,1)="-",1,0)+IF(LEFT(K609,1)="-",1,0)))</f>
      </c>
      <c r="N609" s="111">
        <f t="shared" si="18"/>
      </c>
      <c r="O609" s="112">
        <f t="shared" si="18"/>
      </c>
      <c r="P609" s="74"/>
      <c r="Q609" s="3"/>
    </row>
    <row r="610" spans="2:17" ht="16.5" thickBot="1">
      <c r="B610" s="68"/>
      <c r="C610" s="71"/>
      <c r="D610" s="71"/>
      <c r="E610" s="71"/>
      <c r="F610" s="71"/>
      <c r="G610" s="71"/>
      <c r="H610" s="71"/>
      <c r="I610" s="71"/>
      <c r="J610" s="124" t="s">
        <v>21</v>
      </c>
      <c r="K610" s="125"/>
      <c r="L610" s="126">
        <f>IF(ISBLANK(E605),"",SUM(L605:L609))</f>
      </c>
      <c r="M610" s="127">
        <f>IF(ISBLANK(F605),"",SUM(M605:M609))</f>
      </c>
      <c r="N610" s="128">
        <f>IF(ISBLANK(G605),"",SUM(N605:N609))</f>
        <v>3</v>
      </c>
      <c r="O610" s="129">
        <f>IF(ISBLANK(G605),"",SUM(O605:O609))</f>
        <v>0</v>
      </c>
      <c r="P610" s="74"/>
      <c r="Q610" s="3"/>
    </row>
    <row r="611" spans="2:17" ht="15.75">
      <c r="B611" s="68"/>
      <c r="C611" s="70" t="s">
        <v>95</v>
      </c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80"/>
      <c r="Q611" s="3"/>
    </row>
    <row r="612" spans="2:17" ht="15.75">
      <c r="B612" s="68"/>
      <c r="C612" s="130" t="s">
        <v>96</v>
      </c>
      <c r="D612" s="130"/>
      <c r="E612" s="130" t="s">
        <v>97</v>
      </c>
      <c r="F612" s="131"/>
      <c r="G612" s="130"/>
      <c r="H612" s="130" t="s">
        <v>8</v>
      </c>
      <c r="I612" s="131"/>
      <c r="J612" s="130"/>
      <c r="K612" s="132" t="s">
        <v>98</v>
      </c>
      <c r="L612" s="69"/>
      <c r="M612" s="71"/>
      <c r="N612" s="71"/>
      <c r="O612" s="71"/>
      <c r="P612" s="80"/>
      <c r="Q612" s="3"/>
    </row>
    <row r="613" spans="2:17" ht="18.75" thickBot="1">
      <c r="B613" s="68"/>
      <c r="C613" s="71"/>
      <c r="D613" s="71"/>
      <c r="E613" s="71"/>
      <c r="F613" s="71"/>
      <c r="G613" s="71"/>
      <c r="H613" s="71"/>
      <c r="I613" s="71"/>
      <c r="J613" s="71"/>
      <c r="K613" s="155" t="str">
        <f>IF(N610=3,D597,IF(O610=3,H597,""))</f>
        <v>KoKa 2</v>
      </c>
      <c r="L613" s="156"/>
      <c r="M613" s="156"/>
      <c r="N613" s="156"/>
      <c r="O613" s="157"/>
      <c r="P613" s="74"/>
      <c r="Q613" s="3"/>
    </row>
    <row r="614" spans="2:17" ht="18">
      <c r="B614" s="133"/>
      <c r="C614" s="134"/>
      <c r="D614" s="134"/>
      <c r="E614" s="134"/>
      <c r="F614" s="134"/>
      <c r="G614" s="134"/>
      <c r="H614" s="134"/>
      <c r="I614" s="134"/>
      <c r="J614" s="134"/>
      <c r="K614" s="135"/>
      <c r="L614" s="135"/>
      <c r="M614" s="135"/>
      <c r="N614" s="135"/>
      <c r="O614" s="135"/>
      <c r="P614" s="136"/>
      <c r="Q614" s="3"/>
    </row>
    <row r="615" spans="2:17" ht="16.5" thickBot="1"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3"/>
    </row>
    <row r="616" spans="2:17" ht="18">
      <c r="B616" s="58"/>
      <c r="C616" s="58"/>
      <c r="D616" s="58"/>
      <c r="E616" s="58"/>
      <c r="F616" s="58"/>
      <c r="G616" s="58"/>
      <c r="H616" s="58"/>
      <c r="I616" s="58"/>
      <c r="J616" s="59"/>
      <c r="K616" s="59"/>
      <c r="L616" s="59"/>
      <c r="M616" s="59"/>
      <c r="N616" s="59"/>
      <c r="O616" s="60"/>
      <c r="P616" s="3"/>
      <c r="Q616" s="3"/>
    </row>
    <row r="617" spans="2:17" ht="15">
      <c r="B617" s="61" t="s">
        <v>99</v>
      </c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2:17" ht="1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2:17" ht="1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2:17" ht="1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2:17" ht="15.75">
      <c r="B621" s="63"/>
      <c r="C621" s="64"/>
      <c r="D621" s="65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7"/>
      <c r="Q621" s="3"/>
    </row>
    <row r="622" spans="2:17" ht="15.75">
      <c r="B622" s="68"/>
      <c r="C622" s="69"/>
      <c r="D622" s="70" t="s">
        <v>109</v>
      </c>
      <c r="E622" s="71"/>
      <c r="F622" s="71"/>
      <c r="G622" s="69"/>
      <c r="H622" s="72" t="s">
        <v>84</v>
      </c>
      <c r="I622" s="73"/>
      <c r="J622" s="171" t="s">
        <v>186</v>
      </c>
      <c r="K622" s="160"/>
      <c r="L622" s="160"/>
      <c r="M622" s="160"/>
      <c r="N622" s="160"/>
      <c r="O622" s="161"/>
      <c r="P622" s="74"/>
      <c r="Q622" s="3"/>
    </row>
    <row r="623" spans="2:17" ht="20.25">
      <c r="B623" s="68"/>
      <c r="C623" s="75"/>
      <c r="D623" s="76" t="s">
        <v>110</v>
      </c>
      <c r="E623" s="71"/>
      <c r="F623" s="71"/>
      <c r="G623" s="69"/>
      <c r="H623" s="72" t="s">
        <v>85</v>
      </c>
      <c r="I623" s="73"/>
      <c r="J623" s="171"/>
      <c r="K623" s="160"/>
      <c r="L623" s="160"/>
      <c r="M623" s="160"/>
      <c r="N623" s="160"/>
      <c r="O623" s="161"/>
      <c r="P623" s="74"/>
      <c r="Q623" s="3"/>
    </row>
    <row r="624" spans="2:17" ht="15.75">
      <c r="B624" s="68"/>
      <c r="C624" s="71"/>
      <c r="D624" s="71" t="s">
        <v>111</v>
      </c>
      <c r="E624" s="71"/>
      <c r="F624" s="71"/>
      <c r="G624" s="71"/>
      <c r="H624" s="72" t="s">
        <v>86</v>
      </c>
      <c r="I624" s="77"/>
      <c r="J624" s="171" t="s">
        <v>145</v>
      </c>
      <c r="K624" s="171"/>
      <c r="L624" s="171"/>
      <c r="M624" s="171"/>
      <c r="N624" s="171"/>
      <c r="O624" s="166"/>
      <c r="P624" s="74"/>
      <c r="Q624" s="3"/>
    </row>
    <row r="625" spans="2:17" ht="15.75">
      <c r="B625" s="68"/>
      <c r="C625" s="71"/>
      <c r="D625" s="71"/>
      <c r="E625" s="71"/>
      <c r="F625" s="71"/>
      <c r="G625" s="71"/>
      <c r="H625" s="72" t="s">
        <v>112</v>
      </c>
      <c r="I625" s="73"/>
      <c r="J625" s="163"/>
      <c r="K625" s="164"/>
      <c r="L625" s="164"/>
      <c r="M625" s="78" t="s">
        <v>113</v>
      </c>
      <c r="N625" s="165"/>
      <c r="O625" s="166"/>
      <c r="P625" s="74"/>
      <c r="Q625" s="3"/>
    </row>
    <row r="626" spans="2:17" ht="15.75">
      <c r="B626" s="68"/>
      <c r="C626" s="69"/>
      <c r="D626" s="79" t="s">
        <v>87</v>
      </c>
      <c r="E626" s="71"/>
      <c r="F626" s="71"/>
      <c r="G626" s="71"/>
      <c r="H626" s="79" t="s">
        <v>87</v>
      </c>
      <c r="I626" s="71"/>
      <c r="J626" s="71"/>
      <c r="K626" s="71"/>
      <c r="L626" s="71"/>
      <c r="M626" s="71"/>
      <c r="N626" s="71"/>
      <c r="O626" s="71"/>
      <c r="P626" s="80"/>
      <c r="Q626" s="3"/>
    </row>
    <row r="627" spans="2:17" ht="15.75">
      <c r="B627" s="74"/>
      <c r="C627" s="81" t="s">
        <v>114</v>
      </c>
      <c r="D627" s="167" t="s">
        <v>39</v>
      </c>
      <c r="E627" s="168"/>
      <c r="F627" s="82"/>
      <c r="G627" s="83" t="s">
        <v>114</v>
      </c>
      <c r="H627" s="167" t="s">
        <v>34</v>
      </c>
      <c r="I627" s="169"/>
      <c r="J627" s="169"/>
      <c r="K627" s="169"/>
      <c r="L627" s="169"/>
      <c r="M627" s="169"/>
      <c r="N627" s="169"/>
      <c r="O627" s="170"/>
      <c r="P627" s="74"/>
      <c r="Q627" s="3"/>
    </row>
    <row r="628" spans="2:17" ht="15.75">
      <c r="B628" s="74"/>
      <c r="C628" s="84" t="s">
        <v>88</v>
      </c>
      <c r="D628" s="158" t="s">
        <v>156</v>
      </c>
      <c r="E628" s="159" t="s">
        <v>115</v>
      </c>
      <c r="F628" s="85"/>
      <c r="G628" s="86" t="s">
        <v>89</v>
      </c>
      <c r="H628" s="158" t="s">
        <v>151</v>
      </c>
      <c r="I628" s="160" t="s">
        <v>116</v>
      </c>
      <c r="J628" s="160" t="s">
        <v>116</v>
      </c>
      <c r="K628" s="160" t="s">
        <v>116</v>
      </c>
      <c r="L628" s="160" t="s">
        <v>116</v>
      </c>
      <c r="M628" s="160" t="s">
        <v>116</v>
      </c>
      <c r="N628" s="160" t="s">
        <v>116</v>
      </c>
      <c r="O628" s="161" t="s">
        <v>116</v>
      </c>
      <c r="P628" s="74"/>
      <c r="Q628" s="3"/>
    </row>
    <row r="629" spans="2:17" ht="15.75">
      <c r="B629" s="74"/>
      <c r="C629" s="87" t="s">
        <v>51</v>
      </c>
      <c r="D629" s="158" t="s">
        <v>157</v>
      </c>
      <c r="E629" s="159" t="s">
        <v>117</v>
      </c>
      <c r="F629" s="85"/>
      <c r="G629" s="88" t="s">
        <v>90</v>
      </c>
      <c r="H629" s="158" t="s">
        <v>150</v>
      </c>
      <c r="I629" s="160" t="s">
        <v>118</v>
      </c>
      <c r="J629" s="160" t="s">
        <v>118</v>
      </c>
      <c r="K629" s="160" t="s">
        <v>118</v>
      </c>
      <c r="L629" s="160" t="s">
        <v>118</v>
      </c>
      <c r="M629" s="160" t="s">
        <v>118</v>
      </c>
      <c r="N629" s="160" t="s">
        <v>118</v>
      </c>
      <c r="O629" s="161" t="s">
        <v>118</v>
      </c>
      <c r="P629" s="74"/>
      <c r="Q629" s="3"/>
    </row>
    <row r="630" spans="2:17" ht="15.75">
      <c r="B630" s="68"/>
      <c r="C630" s="89" t="s">
        <v>91</v>
      </c>
      <c r="D630" s="90"/>
      <c r="E630" s="91"/>
      <c r="F630" s="92"/>
      <c r="G630" s="89" t="s">
        <v>91</v>
      </c>
      <c r="H630" s="93"/>
      <c r="I630" s="93"/>
      <c r="J630" s="93"/>
      <c r="K630" s="93"/>
      <c r="L630" s="93"/>
      <c r="M630" s="93"/>
      <c r="N630" s="93"/>
      <c r="O630" s="93"/>
      <c r="P630" s="80"/>
      <c r="Q630" s="3"/>
    </row>
    <row r="631" spans="2:17" ht="15.75">
      <c r="B631" s="74"/>
      <c r="C631" s="84"/>
      <c r="D631" s="158" t="s">
        <v>156</v>
      </c>
      <c r="E631" s="162" t="s">
        <v>115</v>
      </c>
      <c r="F631" s="85"/>
      <c r="G631" s="86"/>
      <c r="H631" s="158" t="s">
        <v>151</v>
      </c>
      <c r="I631" s="160" t="s">
        <v>116</v>
      </c>
      <c r="J631" s="160" t="s">
        <v>116</v>
      </c>
      <c r="K631" s="160" t="s">
        <v>116</v>
      </c>
      <c r="L631" s="160" t="s">
        <v>116</v>
      </c>
      <c r="M631" s="160" t="s">
        <v>116</v>
      </c>
      <c r="N631" s="160" t="s">
        <v>116</v>
      </c>
      <c r="O631" s="161" t="s">
        <v>116</v>
      </c>
      <c r="P631" s="74"/>
      <c r="Q631" s="3"/>
    </row>
    <row r="632" spans="2:17" ht="15.75">
      <c r="B632" s="74"/>
      <c r="C632" s="94"/>
      <c r="D632" s="158" t="s">
        <v>157</v>
      </c>
      <c r="E632" s="162" t="s">
        <v>117</v>
      </c>
      <c r="F632" s="85"/>
      <c r="G632" s="95"/>
      <c r="H632" s="158" t="s">
        <v>150</v>
      </c>
      <c r="I632" s="160" t="s">
        <v>118</v>
      </c>
      <c r="J632" s="160" t="s">
        <v>118</v>
      </c>
      <c r="K632" s="160" t="s">
        <v>118</v>
      </c>
      <c r="L632" s="160" t="s">
        <v>118</v>
      </c>
      <c r="M632" s="160" t="s">
        <v>118</v>
      </c>
      <c r="N632" s="160" t="s">
        <v>118</v>
      </c>
      <c r="O632" s="161" t="s">
        <v>118</v>
      </c>
      <c r="P632" s="74"/>
      <c r="Q632" s="3"/>
    </row>
    <row r="633" spans="2:17" ht="15.75">
      <c r="B633" s="68"/>
      <c r="C633" s="71"/>
      <c r="D633" s="71"/>
      <c r="E633" s="71"/>
      <c r="F633" s="71"/>
      <c r="G633" s="96" t="s">
        <v>119</v>
      </c>
      <c r="H633" s="79"/>
      <c r="I633" s="79"/>
      <c r="J633" s="79"/>
      <c r="K633" s="71"/>
      <c r="L633" s="71"/>
      <c r="M633" s="71"/>
      <c r="N633" s="97"/>
      <c r="O633" s="69"/>
      <c r="P633" s="80"/>
      <c r="Q633" s="3"/>
    </row>
    <row r="634" spans="2:17" ht="15.75">
      <c r="B634" s="68"/>
      <c r="C634" s="98" t="s">
        <v>92</v>
      </c>
      <c r="D634" s="71"/>
      <c r="E634" s="71"/>
      <c r="F634" s="71"/>
      <c r="G634" s="99" t="s">
        <v>120</v>
      </c>
      <c r="H634" s="99" t="s">
        <v>121</v>
      </c>
      <c r="I634" s="99" t="s">
        <v>122</v>
      </c>
      <c r="J634" s="99" t="s">
        <v>123</v>
      </c>
      <c r="K634" s="99" t="s">
        <v>124</v>
      </c>
      <c r="L634" s="100" t="s">
        <v>5</v>
      </c>
      <c r="M634" s="101"/>
      <c r="N634" s="102" t="s">
        <v>93</v>
      </c>
      <c r="O634" s="103" t="s">
        <v>94</v>
      </c>
      <c r="P634" s="74"/>
      <c r="Q634" s="3"/>
    </row>
    <row r="635" spans="2:17" ht="15.75">
      <c r="B635" s="74"/>
      <c r="C635" s="104" t="s">
        <v>125</v>
      </c>
      <c r="D635" s="105" t="str">
        <f>IF(+D628&gt;"",D628&amp;"-"&amp;H628,"")</f>
        <v>Miro Seitz-Arttu Vartiainen</v>
      </c>
      <c r="E635" s="106"/>
      <c r="F635" s="107"/>
      <c r="G635" s="108">
        <v>5</v>
      </c>
      <c r="H635" s="108">
        <v>5</v>
      </c>
      <c r="I635" s="108">
        <v>-9</v>
      </c>
      <c r="J635" s="108">
        <v>6</v>
      </c>
      <c r="K635" s="108"/>
      <c r="L635" s="109">
        <f>IF(ISBLANK(G635),"",COUNTIF(G635:K635,"&gt;=0"))</f>
        <v>3</v>
      </c>
      <c r="M635" s="110">
        <f>IF(ISBLANK(G635),"",(IF(LEFT(G635,1)="-",1,0)+IF(LEFT(H635,1)="-",1,0)+IF(LEFT(I635,1)="-",1,0)+IF(LEFT(J635,1)="-",1,0)+IF(LEFT(K635,1)="-",1,0)))</f>
        <v>1</v>
      </c>
      <c r="N635" s="111">
        <f aca="true" t="shared" si="19" ref="N635:O639">IF(L635=3,1,"")</f>
        <v>1</v>
      </c>
      <c r="O635" s="112">
        <f t="shared" si="19"/>
      </c>
      <c r="P635" s="74"/>
      <c r="Q635" s="3"/>
    </row>
    <row r="636" spans="2:17" ht="15.75">
      <c r="B636" s="74"/>
      <c r="C636" s="104" t="s">
        <v>126</v>
      </c>
      <c r="D636" s="106" t="str">
        <f>IF(D629&gt;"",D629&amp;" - "&amp;H629,"")</f>
        <v>Aapeli Tamminen - Tuomas Niskanen</v>
      </c>
      <c r="E636" s="105"/>
      <c r="F636" s="107"/>
      <c r="G636" s="113">
        <v>-6</v>
      </c>
      <c r="H636" s="108">
        <v>-9</v>
      </c>
      <c r="I636" s="108">
        <v>-8</v>
      </c>
      <c r="J636" s="108"/>
      <c r="K636" s="108"/>
      <c r="L636" s="109">
        <f>IF(ISBLANK(G636),"",COUNTIF(G636:K636,"&gt;=0"))</f>
        <v>0</v>
      </c>
      <c r="M636" s="110">
        <f>IF(ISBLANK(G636),"",(IF(LEFT(G636,1)="-",1,0)+IF(LEFT(H636,1)="-",1,0)+IF(LEFT(I636,1)="-",1,0)+IF(LEFT(J636,1)="-",1,0)+IF(LEFT(K636,1)="-",1,0)))</f>
        <v>3</v>
      </c>
      <c r="N636" s="111">
        <f t="shared" si="19"/>
      </c>
      <c r="O636" s="112">
        <f t="shared" si="19"/>
        <v>1</v>
      </c>
      <c r="P636" s="74"/>
      <c r="Q636" s="3"/>
    </row>
    <row r="637" spans="2:17" ht="15.75">
      <c r="B637" s="74"/>
      <c r="C637" s="114" t="s">
        <v>127</v>
      </c>
      <c r="D637" s="115" t="str">
        <f>IF(D631&gt;"",D631&amp;" / "&amp;D632,"")</f>
        <v>Miro Seitz / Aapeli Tamminen</v>
      </c>
      <c r="E637" s="116" t="str">
        <f>IF(H631&gt;"",H631&amp;" / "&amp;H632,"")</f>
        <v>Arttu Vartiainen / Tuomas Niskanen</v>
      </c>
      <c r="F637" s="117"/>
      <c r="G637" s="118">
        <v>-5</v>
      </c>
      <c r="H637" s="119">
        <v>-12</v>
      </c>
      <c r="I637" s="120">
        <v>-5</v>
      </c>
      <c r="J637" s="120"/>
      <c r="K637" s="120"/>
      <c r="L637" s="109">
        <f>IF(ISBLANK(G637),"",COUNTIF(G637:K637,"&gt;=0"))</f>
        <v>0</v>
      </c>
      <c r="M637" s="110">
        <f>IF(ISBLANK(G637),"",(IF(LEFT(G637,1)="-",1,0)+IF(LEFT(H637,1)="-",1,0)+IF(LEFT(I637,1)="-",1,0)+IF(LEFT(J637,1)="-",1,0)+IF(LEFT(K637,1)="-",1,0)))</f>
        <v>3</v>
      </c>
      <c r="N637" s="111">
        <f t="shared" si="19"/>
      </c>
      <c r="O637" s="112">
        <f t="shared" si="19"/>
        <v>1</v>
      </c>
      <c r="P637" s="74"/>
      <c r="Q637" s="3"/>
    </row>
    <row r="638" spans="2:17" ht="15.75">
      <c r="B638" s="74"/>
      <c r="C638" s="104" t="s">
        <v>128</v>
      </c>
      <c r="D638" s="106" t="str">
        <f>IF(+D628&gt;"",D628&amp;" - "&amp;H629,"")</f>
        <v>Miro Seitz - Tuomas Niskanen</v>
      </c>
      <c r="E638" s="105"/>
      <c r="F638" s="107"/>
      <c r="G638" s="121">
        <v>-7</v>
      </c>
      <c r="H638" s="108">
        <v>-6</v>
      </c>
      <c r="I638" s="108">
        <v>-7</v>
      </c>
      <c r="J638" s="108"/>
      <c r="K638" s="122"/>
      <c r="L638" s="109">
        <f>IF(ISBLANK(G638),"",COUNTIF(G638:K638,"&gt;=0"))</f>
        <v>0</v>
      </c>
      <c r="M638" s="110">
        <f>IF(ISBLANK(G638),"",(IF(LEFT(G638,1)="-",1,0)+IF(LEFT(H638,1)="-",1,0)+IF(LEFT(I638,1)="-",1,0)+IF(LEFT(J638,1)="-",1,0)+IF(LEFT(K638,1)="-",1,0)))</f>
        <v>3</v>
      </c>
      <c r="N638" s="111">
        <f t="shared" si="19"/>
      </c>
      <c r="O638" s="112">
        <f t="shared" si="19"/>
        <v>1</v>
      </c>
      <c r="P638" s="74"/>
      <c r="Q638" s="3"/>
    </row>
    <row r="639" spans="2:17" ht="16.5" thickBot="1">
      <c r="B639" s="74"/>
      <c r="C639" s="104" t="s">
        <v>129</v>
      </c>
      <c r="D639" s="106" t="str">
        <f>IF(+D629&gt;"",D629&amp;" - "&amp;H628,"")</f>
        <v>Aapeli Tamminen - Arttu Vartiainen</v>
      </c>
      <c r="E639" s="105"/>
      <c r="F639" s="107"/>
      <c r="G639" s="122"/>
      <c r="H639" s="108"/>
      <c r="I639" s="122"/>
      <c r="J639" s="108"/>
      <c r="K639" s="108"/>
      <c r="L639" s="109">
        <f>IF(ISBLANK(G639),"",COUNTIF(G639:K639,"&gt;=0"))</f>
      </c>
      <c r="M639" s="123">
        <f>IF(ISBLANK(G639),"",(IF(LEFT(G639,1)="-",1,0)+IF(LEFT(H639,1)="-",1,0)+IF(LEFT(I639,1)="-",1,0)+IF(LEFT(J639,1)="-",1,0)+IF(LEFT(K639,1)="-",1,0)))</f>
      </c>
      <c r="N639" s="111">
        <f t="shared" si="19"/>
      </c>
      <c r="O639" s="112">
        <f t="shared" si="19"/>
      </c>
      <c r="P639" s="74"/>
      <c r="Q639" s="3"/>
    </row>
    <row r="640" spans="2:17" ht="16.5" thickBot="1">
      <c r="B640" s="68"/>
      <c r="C640" s="71"/>
      <c r="D640" s="71"/>
      <c r="E640" s="71"/>
      <c r="F640" s="71"/>
      <c r="G640" s="71"/>
      <c r="H640" s="71"/>
      <c r="I640" s="71"/>
      <c r="J640" s="124" t="s">
        <v>21</v>
      </c>
      <c r="K640" s="125"/>
      <c r="L640" s="126">
        <f>IF(ISBLANK(E635),"",SUM(L635:L639))</f>
      </c>
      <c r="M640" s="127">
        <f>IF(ISBLANK(F635),"",SUM(M635:M639))</f>
      </c>
      <c r="N640" s="128">
        <f>IF(ISBLANK(G635),"",SUM(N635:N639))</f>
        <v>1</v>
      </c>
      <c r="O640" s="129">
        <f>IF(ISBLANK(G635),"",SUM(O635:O639))</f>
        <v>3</v>
      </c>
      <c r="P640" s="74"/>
      <c r="Q640" s="3"/>
    </row>
    <row r="641" spans="2:17" ht="15.75">
      <c r="B641" s="68"/>
      <c r="C641" s="70" t="s">
        <v>95</v>
      </c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80"/>
      <c r="Q641" s="3"/>
    </row>
    <row r="642" spans="2:17" ht="15.75">
      <c r="B642" s="68"/>
      <c r="C642" s="130" t="s">
        <v>96</v>
      </c>
      <c r="D642" s="130"/>
      <c r="E642" s="130" t="s">
        <v>97</v>
      </c>
      <c r="F642" s="131"/>
      <c r="G642" s="130"/>
      <c r="H642" s="130" t="s">
        <v>8</v>
      </c>
      <c r="I642" s="131"/>
      <c r="J642" s="130"/>
      <c r="K642" s="132" t="s">
        <v>98</v>
      </c>
      <c r="L642" s="69"/>
      <c r="M642" s="71"/>
      <c r="N642" s="71"/>
      <c r="O642" s="71"/>
      <c r="P642" s="80"/>
      <c r="Q642" s="3"/>
    </row>
    <row r="643" spans="2:17" ht="18.75" thickBot="1">
      <c r="B643" s="68"/>
      <c r="C643" s="71"/>
      <c r="D643" s="71"/>
      <c r="E643" s="71"/>
      <c r="F643" s="71"/>
      <c r="G643" s="71"/>
      <c r="H643" s="71"/>
      <c r="I643" s="71"/>
      <c r="J643" s="71"/>
      <c r="K643" s="155" t="str">
        <f>IF(N640=3,D627,IF(O640=3,H627,""))</f>
        <v>KuPTS 2</v>
      </c>
      <c r="L643" s="156"/>
      <c r="M643" s="156"/>
      <c r="N643" s="156"/>
      <c r="O643" s="157"/>
      <c r="P643" s="74"/>
      <c r="Q643" s="3"/>
    </row>
    <row r="644" spans="2:17" ht="18">
      <c r="B644" s="133"/>
      <c r="C644" s="134"/>
      <c r="D644" s="134"/>
      <c r="E644" s="134"/>
      <c r="F644" s="134"/>
      <c r="G644" s="134"/>
      <c r="H644" s="134"/>
      <c r="I644" s="134"/>
      <c r="J644" s="134"/>
      <c r="K644" s="135"/>
      <c r="L644" s="135"/>
      <c r="M644" s="135"/>
      <c r="N644" s="135"/>
      <c r="O644" s="135"/>
      <c r="P644" s="136"/>
      <c r="Q644" s="3"/>
    </row>
    <row r="645" spans="2:17" ht="16.5" thickBot="1"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3"/>
    </row>
    <row r="646" spans="2:17" ht="18">
      <c r="B646" s="58"/>
      <c r="C646" s="58"/>
      <c r="D646" s="58"/>
      <c r="E646" s="58"/>
      <c r="F646" s="58"/>
      <c r="G646" s="58"/>
      <c r="H646" s="58"/>
      <c r="I646" s="58"/>
      <c r="J646" s="59"/>
      <c r="K646" s="59"/>
      <c r="L646" s="59"/>
      <c r="M646" s="59"/>
      <c r="N646" s="59"/>
      <c r="O646" s="60"/>
      <c r="P646" s="3"/>
      <c r="Q646" s="3"/>
    </row>
    <row r="647" spans="2:17" ht="15">
      <c r="B647" s="61" t="s">
        <v>99</v>
      </c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2:17" ht="1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2:17" ht="1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2:17" ht="1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2:17" ht="15.75">
      <c r="B651" s="63"/>
      <c r="C651" s="64"/>
      <c r="D651" s="65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7"/>
      <c r="Q651" s="3"/>
    </row>
    <row r="652" spans="2:17" ht="15.75">
      <c r="B652" s="68"/>
      <c r="C652" s="69"/>
      <c r="D652" s="70" t="s">
        <v>109</v>
      </c>
      <c r="E652" s="71"/>
      <c r="F652" s="71"/>
      <c r="G652" s="69"/>
      <c r="H652" s="72" t="s">
        <v>84</v>
      </c>
      <c r="I652" s="73"/>
      <c r="J652" s="171" t="s">
        <v>186</v>
      </c>
      <c r="K652" s="160"/>
      <c r="L652" s="160"/>
      <c r="M652" s="160"/>
      <c r="N652" s="160"/>
      <c r="O652" s="161"/>
      <c r="P652" s="74"/>
      <c r="Q652" s="3"/>
    </row>
    <row r="653" spans="2:17" ht="20.25">
      <c r="B653" s="68"/>
      <c r="C653" s="75"/>
      <c r="D653" s="76" t="s">
        <v>110</v>
      </c>
      <c r="E653" s="71"/>
      <c r="F653" s="71"/>
      <c r="G653" s="69"/>
      <c r="H653" s="72" t="s">
        <v>85</v>
      </c>
      <c r="I653" s="73"/>
      <c r="J653" s="171"/>
      <c r="K653" s="160"/>
      <c r="L653" s="160"/>
      <c r="M653" s="160"/>
      <c r="N653" s="160"/>
      <c r="O653" s="161"/>
      <c r="P653" s="74"/>
      <c r="Q653" s="3"/>
    </row>
    <row r="654" spans="2:17" ht="15.75">
      <c r="B654" s="68"/>
      <c r="C654" s="71"/>
      <c r="D654" s="71" t="s">
        <v>111</v>
      </c>
      <c r="E654" s="71"/>
      <c r="F654" s="71"/>
      <c r="G654" s="71"/>
      <c r="H654" s="72" t="s">
        <v>86</v>
      </c>
      <c r="I654" s="77"/>
      <c r="J654" s="171" t="s">
        <v>159</v>
      </c>
      <c r="K654" s="171"/>
      <c r="L654" s="171"/>
      <c r="M654" s="171"/>
      <c r="N654" s="171"/>
      <c r="O654" s="166"/>
      <c r="P654" s="74"/>
      <c r="Q654" s="3"/>
    </row>
    <row r="655" spans="2:17" ht="15.75">
      <c r="B655" s="68"/>
      <c r="C655" s="71"/>
      <c r="D655" s="71"/>
      <c r="E655" s="71"/>
      <c r="F655" s="71"/>
      <c r="G655" s="71"/>
      <c r="H655" s="72" t="s">
        <v>112</v>
      </c>
      <c r="I655" s="73"/>
      <c r="J655" s="163"/>
      <c r="K655" s="164"/>
      <c r="L655" s="164"/>
      <c r="M655" s="78" t="s">
        <v>113</v>
      </c>
      <c r="N655" s="165"/>
      <c r="O655" s="166"/>
      <c r="P655" s="74"/>
      <c r="Q655" s="3"/>
    </row>
    <row r="656" spans="2:17" ht="15.75">
      <c r="B656" s="68"/>
      <c r="C656" s="69"/>
      <c r="D656" s="79" t="s">
        <v>87</v>
      </c>
      <c r="E656" s="71"/>
      <c r="F656" s="71"/>
      <c r="G656" s="71"/>
      <c r="H656" s="79" t="s">
        <v>87</v>
      </c>
      <c r="I656" s="71"/>
      <c r="J656" s="71"/>
      <c r="K656" s="71"/>
      <c r="L656" s="71"/>
      <c r="M656" s="71"/>
      <c r="N656" s="71"/>
      <c r="O656" s="71"/>
      <c r="P656" s="80"/>
      <c r="Q656" s="3"/>
    </row>
    <row r="657" spans="2:17" ht="15.75">
      <c r="B657" s="74"/>
      <c r="C657" s="81" t="s">
        <v>114</v>
      </c>
      <c r="D657" s="167" t="s">
        <v>103</v>
      </c>
      <c r="E657" s="168"/>
      <c r="F657" s="82"/>
      <c r="G657" s="83" t="s">
        <v>114</v>
      </c>
      <c r="H657" s="167" t="s">
        <v>43</v>
      </c>
      <c r="I657" s="169"/>
      <c r="J657" s="169"/>
      <c r="K657" s="169"/>
      <c r="L657" s="169"/>
      <c r="M657" s="169"/>
      <c r="N657" s="169"/>
      <c r="O657" s="170"/>
      <c r="P657" s="74"/>
      <c r="Q657" s="3"/>
    </row>
    <row r="658" spans="2:17" ht="15.75">
      <c r="B658" s="74"/>
      <c r="C658" s="84" t="s">
        <v>88</v>
      </c>
      <c r="D658" s="158" t="s">
        <v>160</v>
      </c>
      <c r="E658" s="159" t="s">
        <v>115</v>
      </c>
      <c r="F658" s="85"/>
      <c r="G658" s="86" t="s">
        <v>89</v>
      </c>
      <c r="H658" s="158" t="s">
        <v>162</v>
      </c>
      <c r="I658" s="160" t="s">
        <v>116</v>
      </c>
      <c r="J658" s="160" t="s">
        <v>116</v>
      </c>
      <c r="K658" s="160" t="s">
        <v>116</v>
      </c>
      <c r="L658" s="160" t="s">
        <v>116</v>
      </c>
      <c r="M658" s="160" t="s">
        <v>116</v>
      </c>
      <c r="N658" s="160" t="s">
        <v>116</v>
      </c>
      <c r="O658" s="161" t="s">
        <v>116</v>
      </c>
      <c r="P658" s="74"/>
      <c r="Q658" s="3"/>
    </row>
    <row r="659" spans="2:17" ht="15.75">
      <c r="B659" s="74"/>
      <c r="C659" s="87" t="s">
        <v>51</v>
      </c>
      <c r="D659" s="158" t="s">
        <v>161</v>
      </c>
      <c r="E659" s="159" t="s">
        <v>117</v>
      </c>
      <c r="F659" s="85"/>
      <c r="G659" s="88" t="s">
        <v>90</v>
      </c>
      <c r="H659" s="158" t="s">
        <v>163</v>
      </c>
      <c r="I659" s="160" t="s">
        <v>118</v>
      </c>
      <c r="J659" s="160" t="s">
        <v>118</v>
      </c>
      <c r="K659" s="160" t="s">
        <v>118</v>
      </c>
      <c r="L659" s="160" t="s">
        <v>118</v>
      </c>
      <c r="M659" s="160" t="s">
        <v>118</v>
      </c>
      <c r="N659" s="160" t="s">
        <v>118</v>
      </c>
      <c r="O659" s="161" t="s">
        <v>118</v>
      </c>
      <c r="P659" s="74"/>
      <c r="Q659" s="3"/>
    </row>
    <row r="660" spans="2:17" ht="15.75">
      <c r="B660" s="68"/>
      <c r="C660" s="89" t="s">
        <v>91</v>
      </c>
      <c r="D660" s="90"/>
      <c r="E660" s="91"/>
      <c r="F660" s="92"/>
      <c r="G660" s="89" t="s">
        <v>91</v>
      </c>
      <c r="H660" s="93"/>
      <c r="I660" s="93"/>
      <c r="J660" s="93"/>
      <c r="K660" s="93"/>
      <c r="L660" s="93"/>
      <c r="M660" s="93"/>
      <c r="N660" s="93"/>
      <c r="O660" s="93"/>
      <c r="P660" s="80"/>
      <c r="Q660" s="3"/>
    </row>
    <row r="661" spans="2:17" ht="15.75">
      <c r="B661" s="74"/>
      <c r="C661" s="84"/>
      <c r="D661" s="158" t="s">
        <v>160</v>
      </c>
      <c r="E661" s="162" t="s">
        <v>115</v>
      </c>
      <c r="F661" s="85"/>
      <c r="G661" s="86"/>
      <c r="H661" s="158" t="s">
        <v>162</v>
      </c>
      <c r="I661" s="160" t="s">
        <v>116</v>
      </c>
      <c r="J661" s="160" t="s">
        <v>116</v>
      </c>
      <c r="K661" s="160" t="s">
        <v>116</v>
      </c>
      <c r="L661" s="160" t="s">
        <v>116</v>
      </c>
      <c r="M661" s="160" t="s">
        <v>116</v>
      </c>
      <c r="N661" s="160" t="s">
        <v>116</v>
      </c>
      <c r="O661" s="161" t="s">
        <v>116</v>
      </c>
      <c r="P661" s="74"/>
      <c r="Q661" s="3"/>
    </row>
    <row r="662" spans="2:17" ht="15.75">
      <c r="B662" s="74"/>
      <c r="C662" s="94"/>
      <c r="D662" s="158" t="s">
        <v>161</v>
      </c>
      <c r="E662" s="162" t="s">
        <v>117</v>
      </c>
      <c r="F662" s="85"/>
      <c r="G662" s="95"/>
      <c r="H662" s="158" t="s">
        <v>163</v>
      </c>
      <c r="I662" s="160" t="s">
        <v>118</v>
      </c>
      <c r="J662" s="160" t="s">
        <v>118</v>
      </c>
      <c r="K662" s="160" t="s">
        <v>118</v>
      </c>
      <c r="L662" s="160" t="s">
        <v>118</v>
      </c>
      <c r="M662" s="160" t="s">
        <v>118</v>
      </c>
      <c r="N662" s="160" t="s">
        <v>118</v>
      </c>
      <c r="O662" s="161" t="s">
        <v>118</v>
      </c>
      <c r="P662" s="74"/>
      <c r="Q662" s="3"/>
    </row>
    <row r="663" spans="2:17" ht="15.75">
      <c r="B663" s="68"/>
      <c r="C663" s="71"/>
      <c r="D663" s="71"/>
      <c r="E663" s="71"/>
      <c r="F663" s="71"/>
      <c r="G663" s="96" t="s">
        <v>119</v>
      </c>
      <c r="H663" s="79"/>
      <c r="I663" s="79"/>
      <c r="J663" s="79"/>
      <c r="K663" s="71"/>
      <c r="L663" s="71"/>
      <c r="M663" s="71"/>
      <c r="N663" s="97"/>
      <c r="O663" s="69"/>
      <c r="P663" s="80"/>
      <c r="Q663" s="3"/>
    </row>
    <row r="664" spans="2:17" ht="15.75">
      <c r="B664" s="68"/>
      <c r="C664" s="98" t="s">
        <v>92</v>
      </c>
      <c r="D664" s="71"/>
      <c r="E664" s="71"/>
      <c r="F664" s="71"/>
      <c r="G664" s="99" t="s">
        <v>120</v>
      </c>
      <c r="H664" s="99" t="s">
        <v>121</v>
      </c>
      <c r="I664" s="99" t="s">
        <v>122</v>
      </c>
      <c r="J664" s="99" t="s">
        <v>123</v>
      </c>
      <c r="K664" s="99" t="s">
        <v>124</v>
      </c>
      <c r="L664" s="100" t="s">
        <v>5</v>
      </c>
      <c r="M664" s="101"/>
      <c r="N664" s="102" t="s">
        <v>93</v>
      </c>
      <c r="O664" s="103" t="s">
        <v>94</v>
      </c>
      <c r="P664" s="74"/>
      <c r="Q664" s="3"/>
    </row>
    <row r="665" spans="2:17" ht="15.75">
      <c r="B665" s="74"/>
      <c r="C665" s="104" t="s">
        <v>125</v>
      </c>
      <c r="D665" s="105" t="str">
        <f>IF(+D658&gt;"",D658&amp;"-"&amp;H658,"")</f>
        <v>Tero Tuominen-William Rueter</v>
      </c>
      <c r="E665" s="106"/>
      <c r="F665" s="107"/>
      <c r="G665" s="108">
        <v>-5</v>
      </c>
      <c r="H665" s="108">
        <v>-9</v>
      </c>
      <c r="I665" s="108">
        <v>-4</v>
      </c>
      <c r="J665" s="108"/>
      <c r="K665" s="108"/>
      <c r="L665" s="109">
        <f>IF(ISBLANK(G665),"",COUNTIF(G665:K665,"&gt;=0"))</f>
        <v>0</v>
      </c>
      <c r="M665" s="110">
        <f>IF(ISBLANK(G665),"",(IF(LEFT(G665,1)="-",1,0)+IF(LEFT(H665,1)="-",1,0)+IF(LEFT(I665,1)="-",1,0)+IF(LEFT(J665,1)="-",1,0)+IF(LEFT(K665,1)="-",1,0)))</f>
        <v>3</v>
      </c>
      <c r="N665" s="111">
        <f aca="true" t="shared" si="20" ref="N665:O669">IF(L665=3,1,"")</f>
      </c>
      <c r="O665" s="112">
        <f t="shared" si="20"/>
        <v>1</v>
      </c>
      <c r="P665" s="74"/>
      <c r="Q665" s="3"/>
    </row>
    <row r="666" spans="2:17" ht="15.75">
      <c r="B666" s="74"/>
      <c r="C666" s="104" t="s">
        <v>126</v>
      </c>
      <c r="D666" s="106" t="str">
        <f>IF(D659&gt;"",D659&amp;" - "&amp;H659,"")</f>
        <v>Anders Kittilä - Max Lotto</v>
      </c>
      <c r="E666" s="105"/>
      <c r="F666" s="107"/>
      <c r="G666" s="113">
        <v>-5</v>
      </c>
      <c r="H666" s="108">
        <v>-8</v>
      </c>
      <c r="I666" s="108">
        <v>-8</v>
      </c>
      <c r="J666" s="108"/>
      <c r="K666" s="108"/>
      <c r="L666" s="109">
        <f>IF(ISBLANK(G666),"",COUNTIF(G666:K666,"&gt;=0"))</f>
        <v>0</v>
      </c>
      <c r="M666" s="110">
        <f>IF(ISBLANK(G666),"",(IF(LEFT(G666,1)="-",1,0)+IF(LEFT(H666,1)="-",1,0)+IF(LEFT(I666,1)="-",1,0)+IF(LEFT(J666,1)="-",1,0)+IF(LEFT(K666,1)="-",1,0)))</f>
        <v>3</v>
      </c>
      <c r="N666" s="111">
        <f t="shared" si="20"/>
      </c>
      <c r="O666" s="112">
        <f t="shared" si="20"/>
        <v>1</v>
      </c>
      <c r="P666" s="74"/>
      <c r="Q666" s="3"/>
    </row>
    <row r="667" spans="2:17" ht="15.75">
      <c r="B667" s="74"/>
      <c r="C667" s="114" t="s">
        <v>127</v>
      </c>
      <c r="D667" s="115" t="str">
        <f>IF(D661&gt;"",D661&amp;" / "&amp;D662,"")</f>
        <v>Tero Tuominen / Anders Kittilä</v>
      </c>
      <c r="E667" s="116" t="str">
        <f>IF(H661&gt;"",H661&amp;" / "&amp;H662,"")</f>
        <v>William Rueter / Max Lotto</v>
      </c>
      <c r="F667" s="117"/>
      <c r="G667" s="118">
        <v>-10</v>
      </c>
      <c r="H667" s="119">
        <v>-9</v>
      </c>
      <c r="I667" s="120">
        <v>12</v>
      </c>
      <c r="J667" s="120">
        <v>-6</v>
      </c>
      <c r="K667" s="120"/>
      <c r="L667" s="109">
        <f>IF(ISBLANK(G667),"",COUNTIF(G667:K667,"&gt;=0"))</f>
        <v>1</v>
      </c>
      <c r="M667" s="110">
        <f>IF(ISBLANK(G667),"",(IF(LEFT(G667,1)="-",1,0)+IF(LEFT(H667,1)="-",1,0)+IF(LEFT(I667,1)="-",1,0)+IF(LEFT(J667,1)="-",1,0)+IF(LEFT(K667,1)="-",1,0)))</f>
        <v>3</v>
      </c>
      <c r="N667" s="111">
        <f t="shared" si="20"/>
      </c>
      <c r="O667" s="112">
        <f t="shared" si="20"/>
        <v>1</v>
      </c>
      <c r="P667" s="74"/>
      <c r="Q667" s="3"/>
    </row>
    <row r="668" spans="2:17" ht="15.75">
      <c r="B668" s="74"/>
      <c r="C668" s="104" t="s">
        <v>128</v>
      </c>
      <c r="D668" s="106" t="str">
        <f>IF(+D658&gt;"",D658&amp;" - "&amp;H659,"")</f>
        <v>Tero Tuominen - Max Lotto</v>
      </c>
      <c r="E668" s="105"/>
      <c r="F668" s="107"/>
      <c r="G668" s="121"/>
      <c r="H668" s="108"/>
      <c r="I668" s="108"/>
      <c r="J668" s="108"/>
      <c r="K668" s="122"/>
      <c r="L668" s="109">
        <f>IF(ISBLANK(G668),"",COUNTIF(G668:K668,"&gt;=0"))</f>
      </c>
      <c r="M668" s="110">
        <f>IF(ISBLANK(G668),"",(IF(LEFT(G668,1)="-",1,0)+IF(LEFT(H668,1)="-",1,0)+IF(LEFT(I668,1)="-",1,0)+IF(LEFT(J668,1)="-",1,0)+IF(LEFT(K668,1)="-",1,0)))</f>
      </c>
      <c r="N668" s="111">
        <f t="shared" si="20"/>
      </c>
      <c r="O668" s="112">
        <f t="shared" si="20"/>
      </c>
      <c r="P668" s="74"/>
      <c r="Q668" s="3"/>
    </row>
    <row r="669" spans="2:17" ht="16.5" thickBot="1">
      <c r="B669" s="74"/>
      <c r="C669" s="104" t="s">
        <v>129</v>
      </c>
      <c r="D669" s="106" t="str">
        <f>IF(+D659&gt;"",D659&amp;" - "&amp;H658,"")</f>
        <v>Anders Kittilä - William Rueter</v>
      </c>
      <c r="E669" s="105"/>
      <c r="F669" s="107"/>
      <c r="G669" s="122"/>
      <c r="H669" s="108"/>
      <c r="I669" s="122"/>
      <c r="J669" s="108"/>
      <c r="K669" s="108"/>
      <c r="L669" s="109">
        <f>IF(ISBLANK(G669),"",COUNTIF(G669:K669,"&gt;=0"))</f>
      </c>
      <c r="M669" s="123">
        <f>IF(ISBLANK(G669),"",(IF(LEFT(G669,1)="-",1,0)+IF(LEFT(H669,1)="-",1,0)+IF(LEFT(I669,1)="-",1,0)+IF(LEFT(J669,1)="-",1,0)+IF(LEFT(K669,1)="-",1,0)))</f>
      </c>
      <c r="N669" s="111">
        <f t="shared" si="20"/>
      </c>
      <c r="O669" s="112">
        <f t="shared" si="20"/>
      </c>
      <c r="P669" s="74"/>
      <c r="Q669" s="3"/>
    </row>
    <row r="670" spans="2:17" ht="16.5" thickBot="1">
      <c r="B670" s="68"/>
      <c r="C670" s="71"/>
      <c r="D670" s="71"/>
      <c r="E670" s="71"/>
      <c r="F670" s="71"/>
      <c r="G670" s="71"/>
      <c r="H670" s="71"/>
      <c r="I670" s="71"/>
      <c r="J670" s="124" t="s">
        <v>21</v>
      </c>
      <c r="K670" s="125"/>
      <c r="L670" s="126">
        <f>IF(ISBLANK(E665),"",SUM(L665:L669))</f>
      </c>
      <c r="M670" s="127">
        <f>IF(ISBLANK(F665),"",SUM(M665:M669))</f>
      </c>
      <c r="N670" s="128">
        <f>IF(ISBLANK(G665),"",SUM(N665:N669))</f>
        <v>0</v>
      </c>
      <c r="O670" s="129">
        <f>IF(ISBLANK(G665),"",SUM(O665:O669))</f>
        <v>3</v>
      </c>
      <c r="P670" s="74"/>
      <c r="Q670" s="3"/>
    </row>
    <row r="671" spans="2:17" ht="15.75">
      <c r="B671" s="68"/>
      <c r="C671" s="70" t="s">
        <v>95</v>
      </c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80"/>
      <c r="Q671" s="3"/>
    </row>
    <row r="672" spans="2:17" ht="15.75">
      <c r="B672" s="68"/>
      <c r="C672" s="130" t="s">
        <v>96</v>
      </c>
      <c r="D672" s="130"/>
      <c r="E672" s="130" t="s">
        <v>97</v>
      </c>
      <c r="F672" s="131"/>
      <c r="G672" s="130"/>
      <c r="H672" s="130" t="s">
        <v>8</v>
      </c>
      <c r="I672" s="131"/>
      <c r="J672" s="130"/>
      <c r="K672" s="132" t="s">
        <v>98</v>
      </c>
      <c r="L672" s="69"/>
      <c r="M672" s="71"/>
      <c r="N672" s="71"/>
      <c r="O672" s="71"/>
      <c r="P672" s="80"/>
      <c r="Q672" s="3"/>
    </row>
    <row r="673" spans="2:17" ht="18.75" thickBot="1">
      <c r="B673" s="68"/>
      <c r="C673" s="71"/>
      <c r="D673" s="71"/>
      <c r="E673" s="71"/>
      <c r="F673" s="71"/>
      <c r="G673" s="71"/>
      <c r="H673" s="71"/>
      <c r="I673" s="71"/>
      <c r="J673" s="71"/>
      <c r="K673" s="155" t="str">
        <f>IF(N670=3,D657,IF(O670=3,H657,""))</f>
        <v>Spinni 2</v>
      </c>
      <c r="L673" s="156"/>
      <c r="M673" s="156"/>
      <c r="N673" s="156"/>
      <c r="O673" s="157"/>
      <c r="P673" s="74"/>
      <c r="Q673" s="3"/>
    </row>
    <row r="674" spans="2:17" ht="18">
      <c r="B674" s="133"/>
      <c r="C674" s="134"/>
      <c r="D674" s="134"/>
      <c r="E674" s="134"/>
      <c r="F674" s="134"/>
      <c r="G674" s="134"/>
      <c r="H674" s="134"/>
      <c r="I674" s="134"/>
      <c r="J674" s="134"/>
      <c r="K674" s="135"/>
      <c r="L674" s="135"/>
      <c r="M674" s="135"/>
      <c r="N674" s="135"/>
      <c r="O674" s="135"/>
      <c r="P674" s="136"/>
      <c r="Q674" s="3"/>
    </row>
    <row r="675" spans="2:17" ht="16.5" thickBot="1"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3"/>
    </row>
    <row r="676" spans="2:17" ht="18">
      <c r="B676" s="58"/>
      <c r="C676" s="58"/>
      <c r="D676" s="58"/>
      <c r="E676" s="58"/>
      <c r="F676" s="58"/>
      <c r="G676" s="58"/>
      <c r="H676" s="58"/>
      <c r="I676" s="58"/>
      <c r="J676" s="59"/>
      <c r="K676" s="59"/>
      <c r="L676" s="59"/>
      <c r="M676" s="59"/>
      <c r="N676" s="59"/>
      <c r="O676" s="60"/>
      <c r="P676" s="3"/>
      <c r="Q676" s="3"/>
    </row>
    <row r="677" spans="2:17" ht="15">
      <c r="B677" s="61" t="s">
        <v>99</v>
      </c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2:17" ht="1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2:17" ht="1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2:17" ht="1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2:17" ht="15.75">
      <c r="B681" s="63"/>
      <c r="C681" s="64"/>
      <c r="D681" s="65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7"/>
      <c r="Q681" s="3"/>
    </row>
    <row r="682" spans="2:17" ht="15.75">
      <c r="B682" s="68"/>
      <c r="C682" s="69"/>
      <c r="D682" s="70" t="s">
        <v>109</v>
      </c>
      <c r="E682" s="71"/>
      <c r="F682" s="71"/>
      <c r="G682" s="69"/>
      <c r="H682" s="72" t="s">
        <v>84</v>
      </c>
      <c r="I682" s="73"/>
      <c r="J682" s="171" t="s">
        <v>186</v>
      </c>
      <c r="K682" s="160"/>
      <c r="L682" s="160"/>
      <c r="M682" s="160"/>
      <c r="N682" s="160"/>
      <c r="O682" s="161"/>
      <c r="P682" s="74"/>
      <c r="Q682" s="3"/>
    </row>
    <row r="683" spans="2:17" ht="20.25">
      <c r="B683" s="68"/>
      <c r="C683" s="75"/>
      <c r="D683" s="76" t="s">
        <v>110</v>
      </c>
      <c r="E683" s="71"/>
      <c r="F683" s="71"/>
      <c r="G683" s="69"/>
      <c r="H683" s="72" t="s">
        <v>85</v>
      </c>
      <c r="I683" s="73"/>
      <c r="J683" s="171"/>
      <c r="K683" s="160"/>
      <c r="L683" s="160"/>
      <c r="M683" s="160"/>
      <c r="N683" s="160"/>
      <c r="O683" s="161"/>
      <c r="P683" s="74"/>
      <c r="Q683" s="3"/>
    </row>
    <row r="684" spans="2:17" ht="15.75">
      <c r="B684" s="68"/>
      <c r="C684" s="71"/>
      <c r="D684" s="71" t="s">
        <v>111</v>
      </c>
      <c r="E684" s="71"/>
      <c r="F684" s="71"/>
      <c r="G684" s="71"/>
      <c r="H684" s="72" t="s">
        <v>86</v>
      </c>
      <c r="I684" s="77"/>
      <c r="J684" s="171" t="s">
        <v>159</v>
      </c>
      <c r="K684" s="171"/>
      <c r="L684" s="171"/>
      <c r="M684" s="171"/>
      <c r="N684" s="171"/>
      <c r="O684" s="166"/>
      <c r="P684" s="74"/>
      <c r="Q684" s="3"/>
    </row>
    <row r="685" spans="2:17" ht="15.75">
      <c r="B685" s="68"/>
      <c r="C685" s="71"/>
      <c r="D685" s="71"/>
      <c r="E685" s="71"/>
      <c r="F685" s="71"/>
      <c r="G685" s="71"/>
      <c r="H685" s="72" t="s">
        <v>112</v>
      </c>
      <c r="I685" s="73"/>
      <c r="J685" s="163"/>
      <c r="K685" s="164"/>
      <c r="L685" s="164"/>
      <c r="M685" s="78" t="s">
        <v>113</v>
      </c>
      <c r="N685" s="165"/>
      <c r="O685" s="166"/>
      <c r="P685" s="74"/>
      <c r="Q685" s="3"/>
    </row>
    <row r="686" spans="2:17" ht="15.75">
      <c r="B686" s="68"/>
      <c r="C686" s="69"/>
      <c r="D686" s="79" t="s">
        <v>87</v>
      </c>
      <c r="E686" s="71"/>
      <c r="F686" s="71"/>
      <c r="G686" s="71"/>
      <c r="H686" s="79" t="s">
        <v>87</v>
      </c>
      <c r="I686" s="71"/>
      <c r="J686" s="71"/>
      <c r="K686" s="71"/>
      <c r="L686" s="71"/>
      <c r="M686" s="71"/>
      <c r="N686" s="71"/>
      <c r="O686" s="71"/>
      <c r="P686" s="80"/>
      <c r="Q686" s="3"/>
    </row>
    <row r="687" spans="2:17" ht="15.75">
      <c r="B687" s="74"/>
      <c r="C687" s="81" t="s">
        <v>114</v>
      </c>
      <c r="D687" s="167" t="s">
        <v>78</v>
      </c>
      <c r="E687" s="168"/>
      <c r="F687" s="82"/>
      <c r="G687" s="83" t="s">
        <v>114</v>
      </c>
      <c r="H687" s="167" t="s">
        <v>43</v>
      </c>
      <c r="I687" s="169"/>
      <c r="J687" s="169"/>
      <c r="K687" s="169"/>
      <c r="L687" s="169"/>
      <c r="M687" s="169"/>
      <c r="N687" s="169"/>
      <c r="O687" s="170"/>
      <c r="P687" s="74"/>
      <c r="Q687" s="3"/>
    </row>
    <row r="688" spans="2:17" ht="15.75">
      <c r="B688" s="74"/>
      <c r="C688" s="84" t="s">
        <v>88</v>
      </c>
      <c r="D688" s="158" t="s">
        <v>164</v>
      </c>
      <c r="E688" s="159" t="s">
        <v>115</v>
      </c>
      <c r="F688" s="85"/>
      <c r="G688" s="86" t="s">
        <v>89</v>
      </c>
      <c r="H688" s="158" t="s">
        <v>162</v>
      </c>
      <c r="I688" s="160" t="s">
        <v>116</v>
      </c>
      <c r="J688" s="160" t="s">
        <v>116</v>
      </c>
      <c r="K688" s="160" t="s">
        <v>116</v>
      </c>
      <c r="L688" s="160" t="s">
        <v>116</v>
      </c>
      <c r="M688" s="160" t="s">
        <v>116</v>
      </c>
      <c r="N688" s="160" t="s">
        <v>116</v>
      </c>
      <c r="O688" s="161" t="s">
        <v>116</v>
      </c>
      <c r="P688" s="74"/>
      <c r="Q688" s="3"/>
    </row>
    <row r="689" spans="2:17" ht="15.75">
      <c r="B689" s="74"/>
      <c r="C689" s="87" t="s">
        <v>51</v>
      </c>
      <c r="D689" s="158" t="s">
        <v>165</v>
      </c>
      <c r="E689" s="159" t="s">
        <v>117</v>
      </c>
      <c r="F689" s="85"/>
      <c r="G689" s="88" t="s">
        <v>90</v>
      </c>
      <c r="H689" s="158" t="s">
        <v>163</v>
      </c>
      <c r="I689" s="160" t="s">
        <v>118</v>
      </c>
      <c r="J689" s="160" t="s">
        <v>118</v>
      </c>
      <c r="K689" s="160" t="s">
        <v>118</v>
      </c>
      <c r="L689" s="160" t="s">
        <v>118</v>
      </c>
      <c r="M689" s="160" t="s">
        <v>118</v>
      </c>
      <c r="N689" s="160" t="s">
        <v>118</v>
      </c>
      <c r="O689" s="161" t="s">
        <v>118</v>
      </c>
      <c r="P689" s="74"/>
      <c r="Q689" s="3"/>
    </row>
    <row r="690" spans="2:17" ht="15.75">
      <c r="B690" s="68"/>
      <c r="C690" s="89" t="s">
        <v>91</v>
      </c>
      <c r="D690" s="90"/>
      <c r="E690" s="91"/>
      <c r="F690" s="92"/>
      <c r="G690" s="89" t="s">
        <v>91</v>
      </c>
      <c r="H690" s="93"/>
      <c r="I690" s="93"/>
      <c r="J690" s="93"/>
      <c r="K690" s="93"/>
      <c r="L690" s="93"/>
      <c r="M690" s="93"/>
      <c r="N690" s="93"/>
      <c r="O690" s="93"/>
      <c r="P690" s="80"/>
      <c r="Q690" s="3"/>
    </row>
    <row r="691" spans="2:17" ht="15.75">
      <c r="B691" s="74"/>
      <c r="C691" s="84"/>
      <c r="D691" s="158" t="s">
        <v>164</v>
      </c>
      <c r="E691" s="162" t="s">
        <v>115</v>
      </c>
      <c r="F691" s="85"/>
      <c r="G691" s="86"/>
      <c r="H691" s="158" t="s">
        <v>162</v>
      </c>
      <c r="I691" s="160" t="s">
        <v>116</v>
      </c>
      <c r="J691" s="160" t="s">
        <v>116</v>
      </c>
      <c r="K691" s="160" t="s">
        <v>116</v>
      </c>
      <c r="L691" s="160" t="s">
        <v>116</v>
      </c>
      <c r="M691" s="160" t="s">
        <v>116</v>
      </c>
      <c r="N691" s="160" t="s">
        <v>116</v>
      </c>
      <c r="O691" s="161" t="s">
        <v>116</v>
      </c>
      <c r="P691" s="74"/>
      <c r="Q691" s="3"/>
    </row>
    <row r="692" spans="2:17" ht="15.75">
      <c r="B692" s="74"/>
      <c r="C692" s="94"/>
      <c r="D692" s="158" t="s">
        <v>165</v>
      </c>
      <c r="E692" s="162" t="s">
        <v>117</v>
      </c>
      <c r="F692" s="85"/>
      <c r="G692" s="95"/>
      <c r="H692" s="158" t="s">
        <v>163</v>
      </c>
      <c r="I692" s="160" t="s">
        <v>118</v>
      </c>
      <c r="J692" s="160" t="s">
        <v>118</v>
      </c>
      <c r="K692" s="160" t="s">
        <v>118</v>
      </c>
      <c r="L692" s="160" t="s">
        <v>118</v>
      </c>
      <c r="M692" s="160" t="s">
        <v>118</v>
      </c>
      <c r="N692" s="160" t="s">
        <v>118</v>
      </c>
      <c r="O692" s="161" t="s">
        <v>118</v>
      </c>
      <c r="P692" s="74"/>
      <c r="Q692" s="3"/>
    </row>
    <row r="693" spans="2:17" ht="15.75">
      <c r="B693" s="68"/>
      <c r="C693" s="71"/>
      <c r="D693" s="71"/>
      <c r="E693" s="71"/>
      <c r="F693" s="71"/>
      <c r="G693" s="96" t="s">
        <v>119</v>
      </c>
      <c r="H693" s="79"/>
      <c r="I693" s="79"/>
      <c r="J693" s="79"/>
      <c r="K693" s="71"/>
      <c r="L693" s="71"/>
      <c r="M693" s="71"/>
      <c r="N693" s="97"/>
      <c r="O693" s="69"/>
      <c r="P693" s="80"/>
      <c r="Q693" s="3"/>
    </row>
    <row r="694" spans="2:17" ht="15.75">
      <c r="B694" s="68"/>
      <c r="C694" s="98" t="s">
        <v>92</v>
      </c>
      <c r="D694" s="71"/>
      <c r="E694" s="71"/>
      <c r="F694" s="71"/>
      <c r="G694" s="99" t="s">
        <v>120</v>
      </c>
      <c r="H694" s="99" t="s">
        <v>121</v>
      </c>
      <c r="I694" s="99" t="s">
        <v>122</v>
      </c>
      <c r="J694" s="99" t="s">
        <v>123</v>
      </c>
      <c r="K694" s="99" t="s">
        <v>124</v>
      </c>
      <c r="L694" s="100" t="s">
        <v>5</v>
      </c>
      <c r="M694" s="101"/>
      <c r="N694" s="102" t="s">
        <v>93</v>
      </c>
      <c r="O694" s="103" t="s">
        <v>94</v>
      </c>
      <c r="P694" s="74"/>
      <c r="Q694" s="3"/>
    </row>
    <row r="695" spans="2:17" ht="15.75">
      <c r="B695" s="74"/>
      <c r="C695" s="104" t="s">
        <v>125</v>
      </c>
      <c r="D695" s="105" t="str">
        <f>IF(+D688&gt;"",D688&amp;"-"&amp;H688,"")</f>
        <v>Lauri Jalkanen-William Rueter</v>
      </c>
      <c r="E695" s="106"/>
      <c r="F695" s="107"/>
      <c r="G695" s="108">
        <v>7</v>
      </c>
      <c r="H695" s="108">
        <v>7</v>
      </c>
      <c r="I695" s="108">
        <v>-8</v>
      </c>
      <c r="J695" s="108">
        <v>9</v>
      </c>
      <c r="K695" s="108"/>
      <c r="L695" s="109">
        <f>IF(ISBLANK(G695),"",COUNTIF(G695:K695,"&gt;=0"))</f>
        <v>3</v>
      </c>
      <c r="M695" s="110">
        <f>IF(ISBLANK(G695),"",(IF(LEFT(G695,1)="-",1,0)+IF(LEFT(H695,1)="-",1,0)+IF(LEFT(I695,1)="-",1,0)+IF(LEFT(J695,1)="-",1,0)+IF(LEFT(K695,1)="-",1,0)))</f>
        <v>1</v>
      </c>
      <c r="N695" s="111">
        <f aca="true" t="shared" si="21" ref="N695:O699">IF(L695=3,1,"")</f>
        <v>1</v>
      </c>
      <c r="O695" s="112">
        <f t="shared" si="21"/>
      </c>
      <c r="P695" s="74"/>
      <c r="Q695" s="3"/>
    </row>
    <row r="696" spans="2:17" ht="15.75">
      <c r="B696" s="74"/>
      <c r="C696" s="104" t="s">
        <v>126</v>
      </c>
      <c r="D696" s="106" t="str">
        <f>IF(D689&gt;"",D689&amp;" - "&amp;H689,"")</f>
        <v>Joonas Sopanen - Max Lotto</v>
      </c>
      <c r="E696" s="105"/>
      <c r="F696" s="107"/>
      <c r="G696" s="113">
        <v>-4</v>
      </c>
      <c r="H696" s="108">
        <v>-4</v>
      </c>
      <c r="I696" s="108">
        <v>8</v>
      </c>
      <c r="J696" s="108">
        <v>-3</v>
      </c>
      <c r="K696" s="108"/>
      <c r="L696" s="109">
        <f>IF(ISBLANK(G696),"",COUNTIF(G696:K696,"&gt;=0"))</f>
        <v>1</v>
      </c>
      <c r="M696" s="110">
        <f>IF(ISBLANK(G696),"",(IF(LEFT(G696,1)="-",1,0)+IF(LEFT(H696,1)="-",1,0)+IF(LEFT(I696,1)="-",1,0)+IF(LEFT(J696,1)="-",1,0)+IF(LEFT(K696,1)="-",1,0)))</f>
        <v>3</v>
      </c>
      <c r="N696" s="111">
        <f t="shared" si="21"/>
      </c>
      <c r="O696" s="112">
        <f t="shared" si="21"/>
        <v>1</v>
      </c>
      <c r="P696" s="74"/>
      <c r="Q696" s="3"/>
    </row>
    <row r="697" spans="2:17" ht="15.75">
      <c r="B697" s="74"/>
      <c r="C697" s="114" t="s">
        <v>127</v>
      </c>
      <c r="D697" s="115" t="str">
        <f>IF(D691&gt;"",D691&amp;" / "&amp;D692,"")</f>
        <v>Lauri Jalkanen / Joonas Sopanen</v>
      </c>
      <c r="E697" s="116" t="str">
        <f>IF(H691&gt;"",H691&amp;" / "&amp;H692,"")</f>
        <v>William Rueter / Max Lotto</v>
      </c>
      <c r="F697" s="117"/>
      <c r="G697" s="118">
        <v>-4</v>
      </c>
      <c r="H697" s="119">
        <v>6</v>
      </c>
      <c r="I697" s="120">
        <v>10</v>
      </c>
      <c r="J697" s="120">
        <v>10</v>
      </c>
      <c r="K697" s="120"/>
      <c r="L697" s="109">
        <f>IF(ISBLANK(G697),"",COUNTIF(G697:K697,"&gt;=0"))</f>
        <v>3</v>
      </c>
      <c r="M697" s="110">
        <f>IF(ISBLANK(G697),"",(IF(LEFT(G697,1)="-",1,0)+IF(LEFT(H697,1)="-",1,0)+IF(LEFT(I697,1)="-",1,0)+IF(LEFT(J697,1)="-",1,0)+IF(LEFT(K697,1)="-",1,0)))</f>
        <v>1</v>
      </c>
      <c r="N697" s="111">
        <f t="shared" si="21"/>
        <v>1</v>
      </c>
      <c r="O697" s="112">
        <f t="shared" si="21"/>
      </c>
      <c r="P697" s="74"/>
      <c r="Q697" s="3"/>
    </row>
    <row r="698" spans="2:17" ht="15.75">
      <c r="B698" s="74"/>
      <c r="C698" s="104" t="s">
        <v>128</v>
      </c>
      <c r="D698" s="106" t="str">
        <f>IF(+D688&gt;"",D688&amp;" - "&amp;H689,"")</f>
        <v>Lauri Jalkanen - Max Lotto</v>
      </c>
      <c r="E698" s="105"/>
      <c r="F698" s="107"/>
      <c r="G698" s="121">
        <v>-3</v>
      </c>
      <c r="H698" s="108">
        <v>-6</v>
      </c>
      <c r="I698" s="108">
        <v>-3</v>
      </c>
      <c r="J698" s="108"/>
      <c r="K698" s="122"/>
      <c r="L698" s="109">
        <f>IF(ISBLANK(G698),"",COUNTIF(G698:K698,"&gt;=0"))</f>
        <v>0</v>
      </c>
      <c r="M698" s="110">
        <f>IF(ISBLANK(G698),"",(IF(LEFT(G698,1)="-",1,0)+IF(LEFT(H698,1)="-",1,0)+IF(LEFT(I698,1)="-",1,0)+IF(LEFT(J698,1)="-",1,0)+IF(LEFT(K698,1)="-",1,0)))</f>
        <v>3</v>
      </c>
      <c r="N698" s="111">
        <f t="shared" si="21"/>
      </c>
      <c r="O698" s="112">
        <f t="shared" si="21"/>
        <v>1</v>
      </c>
      <c r="P698" s="74"/>
      <c r="Q698" s="3"/>
    </row>
    <row r="699" spans="2:17" ht="16.5" thickBot="1">
      <c r="B699" s="74"/>
      <c r="C699" s="104" t="s">
        <v>129</v>
      </c>
      <c r="D699" s="106" t="str">
        <f>IF(+D689&gt;"",D689&amp;" - "&amp;H688,"")</f>
        <v>Joonas Sopanen - William Rueter</v>
      </c>
      <c r="E699" s="105"/>
      <c r="F699" s="107"/>
      <c r="G699" s="122">
        <v>10</v>
      </c>
      <c r="H699" s="108">
        <v>4</v>
      </c>
      <c r="I699" s="122">
        <v>6</v>
      </c>
      <c r="J699" s="108"/>
      <c r="K699" s="108"/>
      <c r="L699" s="109">
        <f>IF(ISBLANK(G699),"",COUNTIF(G699:K699,"&gt;=0"))</f>
        <v>3</v>
      </c>
      <c r="M699" s="123">
        <f>IF(ISBLANK(G699),"",(IF(LEFT(G699,1)="-",1,0)+IF(LEFT(H699,1)="-",1,0)+IF(LEFT(I699,1)="-",1,0)+IF(LEFT(J699,1)="-",1,0)+IF(LEFT(K699,1)="-",1,0)))</f>
        <v>0</v>
      </c>
      <c r="N699" s="111">
        <f t="shared" si="21"/>
        <v>1</v>
      </c>
      <c r="O699" s="112">
        <f t="shared" si="21"/>
      </c>
      <c r="P699" s="74"/>
      <c r="Q699" s="3"/>
    </row>
    <row r="700" spans="2:17" ht="16.5" thickBot="1">
      <c r="B700" s="68"/>
      <c r="C700" s="71"/>
      <c r="D700" s="71"/>
      <c r="E700" s="71"/>
      <c r="F700" s="71"/>
      <c r="G700" s="71"/>
      <c r="H700" s="71"/>
      <c r="I700" s="71"/>
      <c r="J700" s="124" t="s">
        <v>21</v>
      </c>
      <c r="K700" s="125"/>
      <c r="L700" s="126">
        <f>IF(ISBLANK(E695),"",SUM(L695:L699))</f>
      </c>
      <c r="M700" s="127">
        <f>IF(ISBLANK(F695),"",SUM(M695:M699))</f>
      </c>
      <c r="N700" s="128">
        <f>IF(ISBLANK(G695),"",SUM(N695:N699))</f>
        <v>3</v>
      </c>
      <c r="O700" s="129">
        <f>IF(ISBLANK(G695),"",SUM(O695:O699))</f>
        <v>2</v>
      </c>
      <c r="P700" s="74"/>
      <c r="Q700" s="3"/>
    </row>
    <row r="701" spans="2:17" ht="15.75">
      <c r="B701" s="68"/>
      <c r="C701" s="70" t="s">
        <v>95</v>
      </c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80"/>
      <c r="Q701" s="3"/>
    </row>
    <row r="702" spans="2:17" ht="15.75">
      <c r="B702" s="68"/>
      <c r="C702" s="130" t="s">
        <v>96</v>
      </c>
      <c r="D702" s="130"/>
      <c r="E702" s="130" t="s">
        <v>97</v>
      </c>
      <c r="F702" s="131"/>
      <c r="G702" s="130"/>
      <c r="H702" s="130" t="s">
        <v>8</v>
      </c>
      <c r="I702" s="131"/>
      <c r="J702" s="130"/>
      <c r="K702" s="132" t="s">
        <v>98</v>
      </c>
      <c r="L702" s="69"/>
      <c r="M702" s="71"/>
      <c r="N702" s="71"/>
      <c r="O702" s="71"/>
      <c r="P702" s="80"/>
      <c r="Q702" s="3"/>
    </row>
    <row r="703" spans="2:17" ht="18.75" thickBot="1">
      <c r="B703" s="68"/>
      <c r="C703" s="71"/>
      <c r="D703" s="71"/>
      <c r="E703" s="71"/>
      <c r="F703" s="71"/>
      <c r="G703" s="71"/>
      <c r="H703" s="71"/>
      <c r="I703" s="71"/>
      <c r="J703" s="71"/>
      <c r="K703" s="155" t="str">
        <f>IF(N700=3,D687,IF(O700=3,H687,""))</f>
        <v>KuPTS 3</v>
      </c>
      <c r="L703" s="156"/>
      <c r="M703" s="156"/>
      <c r="N703" s="156"/>
      <c r="O703" s="157"/>
      <c r="P703" s="74"/>
      <c r="Q703" s="3"/>
    </row>
    <row r="704" spans="2:17" ht="18">
      <c r="B704" s="133"/>
      <c r="C704" s="134"/>
      <c r="D704" s="134"/>
      <c r="E704" s="134"/>
      <c r="F704" s="134"/>
      <c r="G704" s="134"/>
      <c r="H704" s="134"/>
      <c r="I704" s="134"/>
      <c r="J704" s="134"/>
      <c r="K704" s="135"/>
      <c r="L704" s="135"/>
      <c r="M704" s="135"/>
      <c r="N704" s="135"/>
      <c r="O704" s="135"/>
      <c r="P704" s="136"/>
      <c r="Q704" s="3"/>
    </row>
    <row r="705" spans="2:17" ht="16.5" thickBot="1"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3"/>
    </row>
    <row r="706" spans="2:17" ht="18">
      <c r="B706" s="58"/>
      <c r="C706" s="58"/>
      <c r="D706" s="58"/>
      <c r="E706" s="58"/>
      <c r="F706" s="58"/>
      <c r="G706" s="58"/>
      <c r="H706" s="58"/>
      <c r="I706" s="58"/>
      <c r="J706" s="59"/>
      <c r="K706" s="59"/>
      <c r="L706" s="59"/>
      <c r="M706" s="59"/>
      <c r="N706" s="59"/>
      <c r="O706" s="60"/>
      <c r="P706" s="3"/>
      <c r="Q706" s="3"/>
    </row>
    <row r="707" spans="2:17" ht="15">
      <c r="B707" s="61" t="s">
        <v>99</v>
      </c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2:17" ht="1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2:17" ht="1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2:17" ht="1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2:17" ht="15.75">
      <c r="B711" s="63"/>
      <c r="C711" s="64"/>
      <c r="D711" s="65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7"/>
      <c r="Q711" s="3"/>
    </row>
    <row r="712" spans="2:17" ht="15.75">
      <c r="B712" s="68"/>
      <c r="C712" s="69"/>
      <c r="D712" s="70" t="s">
        <v>109</v>
      </c>
      <c r="E712" s="71"/>
      <c r="F712" s="71"/>
      <c r="G712" s="69"/>
      <c r="H712" s="72" t="s">
        <v>84</v>
      </c>
      <c r="I712" s="73"/>
      <c r="J712" s="171" t="s">
        <v>186</v>
      </c>
      <c r="K712" s="160"/>
      <c r="L712" s="160"/>
      <c r="M712" s="160"/>
      <c r="N712" s="160"/>
      <c r="O712" s="161"/>
      <c r="P712" s="74"/>
      <c r="Q712" s="3"/>
    </row>
    <row r="713" spans="2:17" ht="20.25">
      <c r="B713" s="68"/>
      <c r="C713" s="75"/>
      <c r="D713" s="76" t="s">
        <v>110</v>
      </c>
      <c r="E713" s="71"/>
      <c r="F713" s="71"/>
      <c r="G713" s="69"/>
      <c r="H713" s="72" t="s">
        <v>85</v>
      </c>
      <c r="I713" s="73"/>
      <c r="J713" s="171"/>
      <c r="K713" s="160"/>
      <c r="L713" s="160"/>
      <c r="M713" s="160"/>
      <c r="N713" s="160"/>
      <c r="O713" s="161"/>
      <c r="P713" s="74"/>
      <c r="Q713" s="3"/>
    </row>
    <row r="714" spans="2:17" ht="15.75">
      <c r="B714" s="68"/>
      <c r="C714" s="71"/>
      <c r="D714" s="71" t="s">
        <v>111</v>
      </c>
      <c r="E714" s="71"/>
      <c r="F714" s="71"/>
      <c r="G714" s="71"/>
      <c r="H714" s="72" t="s">
        <v>86</v>
      </c>
      <c r="I714" s="77"/>
      <c r="J714" s="171" t="s">
        <v>159</v>
      </c>
      <c r="K714" s="171"/>
      <c r="L714" s="171"/>
      <c r="M714" s="171"/>
      <c r="N714" s="171"/>
      <c r="O714" s="166"/>
      <c r="P714" s="74"/>
      <c r="Q714" s="3"/>
    </row>
    <row r="715" spans="2:17" ht="15.75">
      <c r="B715" s="68"/>
      <c r="C715" s="71"/>
      <c r="D715" s="71"/>
      <c r="E715" s="71"/>
      <c r="F715" s="71"/>
      <c r="G715" s="71"/>
      <c r="H715" s="72" t="s">
        <v>112</v>
      </c>
      <c r="I715" s="73"/>
      <c r="J715" s="163"/>
      <c r="K715" s="164"/>
      <c r="L715" s="164"/>
      <c r="M715" s="78" t="s">
        <v>113</v>
      </c>
      <c r="N715" s="165"/>
      <c r="O715" s="166"/>
      <c r="P715" s="74"/>
      <c r="Q715" s="3"/>
    </row>
    <row r="716" spans="2:17" ht="15.75">
      <c r="B716" s="68"/>
      <c r="C716" s="69"/>
      <c r="D716" s="79" t="s">
        <v>87</v>
      </c>
      <c r="E716" s="71"/>
      <c r="F716" s="71"/>
      <c r="G716" s="71"/>
      <c r="H716" s="79" t="s">
        <v>87</v>
      </c>
      <c r="I716" s="71"/>
      <c r="J716" s="71"/>
      <c r="K716" s="71"/>
      <c r="L716" s="71"/>
      <c r="M716" s="71"/>
      <c r="N716" s="71"/>
      <c r="O716" s="71"/>
      <c r="P716" s="80"/>
      <c r="Q716" s="3"/>
    </row>
    <row r="717" spans="2:17" ht="15.75">
      <c r="B717" s="74"/>
      <c r="C717" s="81" t="s">
        <v>114</v>
      </c>
      <c r="D717" s="167" t="s">
        <v>103</v>
      </c>
      <c r="E717" s="168"/>
      <c r="F717" s="82"/>
      <c r="G717" s="83" t="s">
        <v>114</v>
      </c>
      <c r="H717" s="167" t="s">
        <v>38</v>
      </c>
      <c r="I717" s="169"/>
      <c r="J717" s="169"/>
      <c r="K717" s="169"/>
      <c r="L717" s="169"/>
      <c r="M717" s="169"/>
      <c r="N717" s="169"/>
      <c r="O717" s="170"/>
      <c r="P717" s="74"/>
      <c r="Q717" s="3"/>
    </row>
    <row r="718" spans="2:17" ht="15.75">
      <c r="B718" s="74"/>
      <c r="C718" s="84" t="s">
        <v>88</v>
      </c>
      <c r="D718" s="158" t="s">
        <v>166</v>
      </c>
      <c r="E718" s="159" t="s">
        <v>115</v>
      </c>
      <c r="F718" s="85"/>
      <c r="G718" s="86" t="s">
        <v>89</v>
      </c>
      <c r="H718" s="158" t="s">
        <v>167</v>
      </c>
      <c r="I718" s="160" t="s">
        <v>116</v>
      </c>
      <c r="J718" s="160" t="s">
        <v>116</v>
      </c>
      <c r="K718" s="160" t="s">
        <v>116</v>
      </c>
      <c r="L718" s="160" t="s">
        <v>116</v>
      </c>
      <c r="M718" s="160" t="s">
        <v>116</v>
      </c>
      <c r="N718" s="160" t="s">
        <v>116</v>
      </c>
      <c r="O718" s="161" t="s">
        <v>116</v>
      </c>
      <c r="P718" s="74"/>
      <c r="Q718" s="3"/>
    </row>
    <row r="719" spans="2:17" ht="15.75">
      <c r="B719" s="74"/>
      <c r="C719" s="87" t="s">
        <v>51</v>
      </c>
      <c r="D719" s="158" t="s">
        <v>161</v>
      </c>
      <c r="E719" s="159" t="s">
        <v>117</v>
      </c>
      <c r="F719" s="85"/>
      <c r="G719" s="88" t="s">
        <v>90</v>
      </c>
      <c r="H719" s="158" t="s">
        <v>168</v>
      </c>
      <c r="I719" s="160" t="s">
        <v>118</v>
      </c>
      <c r="J719" s="160" t="s">
        <v>118</v>
      </c>
      <c r="K719" s="160" t="s">
        <v>118</v>
      </c>
      <c r="L719" s="160" t="s">
        <v>118</v>
      </c>
      <c r="M719" s="160" t="s">
        <v>118</v>
      </c>
      <c r="N719" s="160" t="s">
        <v>118</v>
      </c>
      <c r="O719" s="161" t="s">
        <v>118</v>
      </c>
      <c r="P719" s="74"/>
      <c r="Q719" s="3"/>
    </row>
    <row r="720" spans="2:17" ht="15.75">
      <c r="B720" s="68"/>
      <c r="C720" s="89" t="s">
        <v>91</v>
      </c>
      <c r="D720" s="90"/>
      <c r="E720" s="91"/>
      <c r="F720" s="92"/>
      <c r="G720" s="89" t="s">
        <v>91</v>
      </c>
      <c r="H720" s="93"/>
      <c r="I720" s="93"/>
      <c r="J720" s="93"/>
      <c r="K720" s="93"/>
      <c r="L720" s="93"/>
      <c r="M720" s="93"/>
      <c r="N720" s="93"/>
      <c r="O720" s="93"/>
      <c r="P720" s="80"/>
      <c r="Q720" s="3"/>
    </row>
    <row r="721" spans="2:17" ht="15.75">
      <c r="B721" s="74"/>
      <c r="C721" s="84"/>
      <c r="D721" s="158" t="s">
        <v>166</v>
      </c>
      <c r="E721" s="162" t="s">
        <v>115</v>
      </c>
      <c r="F721" s="85"/>
      <c r="G721" s="86"/>
      <c r="H721" s="158" t="s">
        <v>167</v>
      </c>
      <c r="I721" s="160" t="s">
        <v>116</v>
      </c>
      <c r="J721" s="160" t="s">
        <v>116</v>
      </c>
      <c r="K721" s="160" t="s">
        <v>116</v>
      </c>
      <c r="L721" s="160" t="s">
        <v>116</v>
      </c>
      <c r="M721" s="160" t="s">
        <v>116</v>
      </c>
      <c r="N721" s="160" t="s">
        <v>116</v>
      </c>
      <c r="O721" s="161" t="s">
        <v>116</v>
      </c>
      <c r="P721" s="74"/>
      <c r="Q721" s="3"/>
    </row>
    <row r="722" spans="2:17" ht="15.75">
      <c r="B722" s="74"/>
      <c r="C722" s="94"/>
      <c r="D722" s="158" t="s">
        <v>161</v>
      </c>
      <c r="E722" s="162" t="s">
        <v>117</v>
      </c>
      <c r="F722" s="85"/>
      <c r="G722" s="95"/>
      <c r="H722" s="158" t="s">
        <v>168</v>
      </c>
      <c r="I722" s="160" t="s">
        <v>118</v>
      </c>
      <c r="J722" s="160" t="s">
        <v>118</v>
      </c>
      <c r="K722" s="160" t="s">
        <v>118</v>
      </c>
      <c r="L722" s="160" t="s">
        <v>118</v>
      </c>
      <c r="M722" s="160" t="s">
        <v>118</v>
      </c>
      <c r="N722" s="160" t="s">
        <v>118</v>
      </c>
      <c r="O722" s="161" t="s">
        <v>118</v>
      </c>
      <c r="P722" s="74"/>
      <c r="Q722" s="3"/>
    </row>
    <row r="723" spans="2:17" ht="15.75">
      <c r="B723" s="68"/>
      <c r="C723" s="71"/>
      <c r="D723" s="71"/>
      <c r="E723" s="71"/>
      <c r="F723" s="71"/>
      <c r="G723" s="96" t="s">
        <v>119</v>
      </c>
      <c r="H723" s="79"/>
      <c r="I723" s="79"/>
      <c r="J723" s="79"/>
      <c r="K723" s="71"/>
      <c r="L723" s="71"/>
      <c r="M723" s="71"/>
      <c r="N723" s="97"/>
      <c r="O723" s="69"/>
      <c r="P723" s="80"/>
      <c r="Q723" s="3"/>
    </row>
    <row r="724" spans="2:17" ht="15.75">
      <c r="B724" s="68"/>
      <c r="C724" s="98" t="s">
        <v>92</v>
      </c>
      <c r="D724" s="71"/>
      <c r="E724" s="71"/>
      <c r="F724" s="71"/>
      <c r="G724" s="99" t="s">
        <v>120</v>
      </c>
      <c r="H724" s="99" t="s">
        <v>121</v>
      </c>
      <c r="I724" s="99" t="s">
        <v>122</v>
      </c>
      <c r="J724" s="99" t="s">
        <v>123</v>
      </c>
      <c r="K724" s="99" t="s">
        <v>124</v>
      </c>
      <c r="L724" s="100" t="s">
        <v>5</v>
      </c>
      <c r="M724" s="101"/>
      <c r="N724" s="102" t="s">
        <v>93</v>
      </c>
      <c r="O724" s="103" t="s">
        <v>94</v>
      </c>
      <c r="P724" s="74"/>
      <c r="Q724" s="3"/>
    </row>
    <row r="725" spans="2:17" ht="15.75">
      <c r="B725" s="74"/>
      <c r="C725" s="104" t="s">
        <v>125</v>
      </c>
      <c r="D725" s="105" t="str">
        <f>IF(+D718&gt;"",D718&amp;"-"&amp;H718,"")</f>
        <v>Teo Tuominen-Joonatan Nieminen</v>
      </c>
      <c r="E725" s="106"/>
      <c r="F725" s="107"/>
      <c r="G725" s="108">
        <v>-3</v>
      </c>
      <c r="H725" s="108">
        <v>-3</v>
      </c>
      <c r="I725" s="108">
        <v>-2</v>
      </c>
      <c r="J725" s="108"/>
      <c r="K725" s="108"/>
      <c r="L725" s="109">
        <f>IF(ISBLANK(G725),"",COUNTIF(G725:K725,"&gt;=0"))</f>
        <v>0</v>
      </c>
      <c r="M725" s="110">
        <f>IF(ISBLANK(G725),"",(IF(LEFT(G725,1)="-",1,0)+IF(LEFT(H725,1)="-",1,0)+IF(LEFT(I725,1)="-",1,0)+IF(LEFT(J725,1)="-",1,0)+IF(LEFT(K725,1)="-",1,0)))</f>
        <v>3</v>
      </c>
      <c r="N725" s="111">
        <f aca="true" t="shared" si="22" ref="N725:O729">IF(L725=3,1,"")</f>
      </c>
      <c r="O725" s="112">
        <f t="shared" si="22"/>
        <v>1</v>
      </c>
      <c r="P725" s="74"/>
      <c r="Q725" s="3"/>
    </row>
    <row r="726" spans="2:17" ht="15.75">
      <c r="B726" s="74"/>
      <c r="C726" s="104" t="s">
        <v>126</v>
      </c>
      <c r="D726" s="106" t="str">
        <f>IF(D719&gt;"",D719&amp;" - "&amp;H719,"")</f>
        <v>Anders Kittilä - Eero Ahola</v>
      </c>
      <c r="E726" s="105"/>
      <c r="F726" s="107"/>
      <c r="G726" s="113">
        <v>-3</v>
      </c>
      <c r="H726" s="108">
        <v>-3</v>
      </c>
      <c r="I726" s="108">
        <v>-6</v>
      </c>
      <c r="J726" s="108"/>
      <c r="K726" s="108"/>
      <c r="L726" s="109">
        <f>IF(ISBLANK(G726),"",COUNTIF(G726:K726,"&gt;=0"))</f>
        <v>0</v>
      </c>
      <c r="M726" s="110">
        <f>IF(ISBLANK(G726),"",(IF(LEFT(G726,1)="-",1,0)+IF(LEFT(H726,1)="-",1,0)+IF(LEFT(I726,1)="-",1,0)+IF(LEFT(J726,1)="-",1,0)+IF(LEFT(K726,1)="-",1,0)))</f>
        <v>3</v>
      </c>
      <c r="N726" s="111">
        <f t="shared" si="22"/>
      </c>
      <c r="O726" s="112">
        <f t="shared" si="22"/>
        <v>1</v>
      </c>
      <c r="P726" s="74"/>
      <c r="Q726" s="3"/>
    </row>
    <row r="727" spans="2:17" ht="15.75">
      <c r="B727" s="74"/>
      <c r="C727" s="114" t="s">
        <v>127</v>
      </c>
      <c r="D727" s="115" t="str">
        <f>IF(D721&gt;"",D721&amp;" / "&amp;D722,"")</f>
        <v>Teo Tuominen / Anders Kittilä</v>
      </c>
      <c r="E727" s="116" t="str">
        <f>IF(H721&gt;"",H721&amp;" / "&amp;H722,"")</f>
        <v>Joonatan Nieminen / Eero Ahola</v>
      </c>
      <c r="F727" s="117"/>
      <c r="G727" s="118">
        <v>-3</v>
      </c>
      <c r="H727" s="119">
        <v>-8</v>
      </c>
      <c r="I727" s="120">
        <v>-3</v>
      </c>
      <c r="J727" s="120"/>
      <c r="K727" s="120"/>
      <c r="L727" s="109">
        <f>IF(ISBLANK(G727),"",COUNTIF(G727:K727,"&gt;=0"))</f>
        <v>0</v>
      </c>
      <c r="M727" s="110">
        <f>IF(ISBLANK(G727),"",(IF(LEFT(G727,1)="-",1,0)+IF(LEFT(H727,1)="-",1,0)+IF(LEFT(I727,1)="-",1,0)+IF(LEFT(J727,1)="-",1,0)+IF(LEFT(K727,1)="-",1,0)))</f>
        <v>3</v>
      </c>
      <c r="N727" s="111">
        <f t="shared" si="22"/>
      </c>
      <c r="O727" s="112">
        <f t="shared" si="22"/>
        <v>1</v>
      </c>
      <c r="P727" s="74"/>
      <c r="Q727" s="3"/>
    </row>
    <row r="728" spans="2:17" ht="15.75">
      <c r="B728" s="74"/>
      <c r="C728" s="104" t="s">
        <v>128</v>
      </c>
      <c r="D728" s="106" t="str">
        <f>IF(+D718&gt;"",D718&amp;" - "&amp;H719,"")</f>
        <v>Teo Tuominen - Eero Ahola</v>
      </c>
      <c r="E728" s="105"/>
      <c r="F728" s="107"/>
      <c r="G728" s="121"/>
      <c r="H728" s="108"/>
      <c r="I728" s="108"/>
      <c r="J728" s="108"/>
      <c r="K728" s="122"/>
      <c r="L728" s="109">
        <f>IF(ISBLANK(G728),"",COUNTIF(G728:K728,"&gt;=0"))</f>
      </c>
      <c r="M728" s="110">
        <f>IF(ISBLANK(G728),"",(IF(LEFT(G728,1)="-",1,0)+IF(LEFT(H728,1)="-",1,0)+IF(LEFT(I728,1)="-",1,0)+IF(LEFT(J728,1)="-",1,0)+IF(LEFT(K728,1)="-",1,0)))</f>
      </c>
      <c r="N728" s="111">
        <f t="shared" si="22"/>
      </c>
      <c r="O728" s="112">
        <f t="shared" si="22"/>
      </c>
      <c r="P728" s="74"/>
      <c r="Q728" s="3"/>
    </row>
    <row r="729" spans="2:17" ht="16.5" thickBot="1">
      <c r="B729" s="74"/>
      <c r="C729" s="104" t="s">
        <v>129</v>
      </c>
      <c r="D729" s="106" t="str">
        <f>IF(+D719&gt;"",D719&amp;" - "&amp;H718,"")</f>
        <v>Anders Kittilä - Joonatan Nieminen</v>
      </c>
      <c r="E729" s="105"/>
      <c r="F729" s="107"/>
      <c r="G729" s="122"/>
      <c r="H729" s="108"/>
      <c r="I729" s="122"/>
      <c r="J729" s="108"/>
      <c r="K729" s="108"/>
      <c r="L729" s="109">
        <f>IF(ISBLANK(G729),"",COUNTIF(G729:K729,"&gt;=0"))</f>
      </c>
      <c r="M729" s="123">
        <f>IF(ISBLANK(G729),"",(IF(LEFT(G729,1)="-",1,0)+IF(LEFT(H729,1)="-",1,0)+IF(LEFT(I729,1)="-",1,0)+IF(LEFT(J729,1)="-",1,0)+IF(LEFT(K729,1)="-",1,0)))</f>
      </c>
      <c r="N729" s="111">
        <f t="shared" si="22"/>
      </c>
      <c r="O729" s="112">
        <f t="shared" si="22"/>
      </c>
      <c r="P729" s="74"/>
      <c r="Q729" s="3"/>
    </row>
    <row r="730" spans="2:17" ht="16.5" thickBot="1">
      <c r="B730" s="68"/>
      <c r="C730" s="71"/>
      <c r="D730" s="71"/>
      <c r="E730" s="71"/>
      <c r="F730" s="71"/>
      <c r="G730" s="71"/>
      <c r="H730" s="71"/>
      <c r="I730" s="71"/>
      <c r="J730" s="124" t="s">
        <v>21</v>
      </c>
      <c r="K730" s="125"/>
      <c r="L730" s="126">
        <f>IF(ISBLANK(E725),"",SUM(L725:L729))</f>
      </c>
      <c r="M730" s="127">
        <f>IF(ISBLANK(F725),"",SUM(M725:M729))</f>
      </c>
      <c r="N730" s="128">
        <f>IF(ISBLANK(G725),"",SUM(N725:N729))</f>
        <v>0</v>
      </c>
      <c r="O730" s="129">
        <f>IF(ISBLANK(G725),"",SUM(O725:O729))</f>
        <v>3</v>
      </c>
      <c r="P730" s="74"/>
      <c r="Q730" s="3"/>
    </row>
    <row r="731" spans="2:17" ht="15.75">
      <c r="B731" s="68"/>
      <c r="C731" s="70" t="s">
        <v>95</v>
      </c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80"/>
      <c r="Q731" s="3"/>
    </row>
    <row r="732" spans="2:17" ht="15.75">
      <c r="B732" s="68"/>
      <c r="C732" s="130" t="s">
        <v>96</v>
      </c>
      <c r="D732" s="130"/>
      <c r="E732" s="130" t="s">
        <v>97</v>
      </c>
      <c r="F732" s="131"/>
      <c r="G732" s="130"/>
      <c r="H732" s="130" t="s">
        <v>8</v>
      </c>
      <c r="I732" s="131"/>
      <c r="J732" s="130"/>
      <c r="K732" s="132" t="s">
        <v>98</v>
      </c>
      <c r="L732" s="69"/>
      <c r="M732" s="71"/>
      <c r="N732" s="71"/>
      <c r="O732" s="71"/>
      <c r="P732" s="80"/>
      <c r="Q732" s="3"/>
    </row>
    <row r="733" spans="2:17" ht="18.75" thickBot="1">
      <c r="B733" s="68"/>
      <c r="C733" s="71"/>
      <c r="D733" s="71"/>
      <c r="E733" s="71"/>
      <c r="F733" s="71"/>
      <c r="G733" s="71"/>
      <c r="H733" s="71"/>
      <c r="I733" s="71"/>
      <c r="J733" s="71"/>
      <c r="K733" s="155" t="str">
        <f>IF(N730=3,D717,IF(O730=3,H717,""))</f>
        <v>Por-83 1</v>
      </c>
      <c r="L733" s="156"/>
      <c r="M733" s="156"/>
      <c r="N733" s="156"/>
      <c r="O733" s="157"/>
      <c r="P733" s="74"/>
      <c r="Q733" s="3"/>
    </row>
    <row r="734" spans="2:17" ht="18">
      <c r="B734" s="133"/>
      <c r="C734" s="134"/>
      <c r="D734" s="134"/>
      <c r="E734" s="134"/>
      <c r="F734" s="134"/>
      <c r="G734" s="134"/>
      <c r="H734" s="134"/>
      <c r="I734" s="134"/>
      <c r="J734" s="134"/>
      <c r="K734" s="135"/>
      <c r="L734" s="135"/>
      <c r="M734" s="135"/>
      <c r="N734" s="135"/>
      <c r="O734" s="135"/>
      <c r="P734" s="136"/>
      <c r="Q734" s="3"/>
    </row>
    <row r="735" spans="2:17" ht="16.5" thickBot="1"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3"/>
    </row>
    <row r="736" spans="2:17" ht="18">
      <c r="B736" s="58"/>
      <c r="C736" s="58"/>
      <c r="D736" s="58"/>
      <c r="E736" s="58"/>
      <c r="F736" s="58"/>
      <c r="G736" s="58"/>
      <c r="H736" s="58"/>
      <c r="I736" s="58"/>
      <c r="J736" s="59"/>
      <c r="K736" s="59"/>
      <c r="L736" s="59"/>
      <c r="M736" s="59"/>
      <c r="N736" s="59"/>
      <c r="O736" s="60"/>
      <c r="P736" s="3"/>
      <c r="Q736" s="3"/>
    </row>
    <row r="737" spans="2:17" ht="15">
      <c r="B737" s="61" t="s">
        <v>99</v>
      </c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2:17" ht="1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2:17" ht="1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2:17" ht="1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2:17" ht="15.75">
      <c r="B741" s="63"/>
      <c r="C741" s="64"/>
      <c r="D741" s="65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7"/>
      <c r="Q741" s="3"/>
    </row>
    <row r="742" spans="2:17" ht="15.75">
      <c r="B742" s="68"/>
      <c r="C742" s="69"/>
      <c r="D742" s="70" t="s">
        <v>109</v>
      </c>
      <c r="E742" s="71"/>
      <c r="F742" s="71"/>
      <c r="G742" s="69"/>
      <c r="H742" s="72" t="s">
        <v>84</v>
      </c>
      <c r="I742" s="73"/>
      <c r="J742" s="171" t="s">
        <v>186</v>
      </c>
      <c r="K742" s="160"/>
      <c r="L742" s="160"/>
      <c r="M742" s="160"/>
      <c r="N742" s="160"/>
      <c r="O742" s="161"/>
      <c r="P742" s="74"/>
      <c r="Q742" s="3"/>
    </row>
    <row r="743" spans="2:17" ht="20.25">
      <c r="B743" s="68"/>
      <c r="C743" s="75"/>
      <c r="D743" s="76" t="s">
        <v>110</v>
      </c>
      <c r="E743" s="71"/>
      <c r="F743" s="71"/>
      <c r="G743" s="69"/>
      <c r="H743" s="72" t="s">
        <v>85</v>
      </c>
      <c r="I743" s="73"/>
      <c r="J743" s="171"/>
      <c r="K743" s="160"/>
      <c r="L743" s="160"/>
      <c r="M743" s="160"/>
      <c r="N743" s="160"/>
      <c r="O743" s="161"/>
      <c r="P743" s="74"/>
      <c r="Q743" s="3"/>
    </row>
    <row r="744" spans="2:17" ht="15.75">
      <c r="B744" s="68"/>
      <c r="C744" s="71"/>
      <c r="D744" s="71" t="s">
        <v>111</v>
      </c>
      <c r="E744" s="71"/>
      <c r="F744" s="71"/>
      <c r="G744" s="71"/>
      <c r="H744" s="72" t="s">
        <v>86</v>
      </c>
      <c r="I744" s="77"/>
      <c r="J744" s="171" t="s">
        <v>159</v>
      </c>
      <c r="K744" s="171"/>
      <c r="L744" s="171"/>
      <c r="M744" s="171"/>
      <c r="N744" s="171"/>
      <c r="O744" s="166"/>
      <c r="P744" s="74"/>
      <c r="Q744" s="3"/>
    </row>
    <row r="745" spans="2:17" ht="15.75">
      <c r="B745" s="68"/>
      <c r="C745" s="71"/>
      <c r="D745" s="71"/>
      <c r="E745" s="71"/>
      <c r="F745" s="71"/>
      <c r="G745" s="71"/>
      <c r="H745" s="72" t="s">
        <v>112</v>
      </c>
      <c r="I745" s="73"/>
      <c r="J745" s="163"/>
      <c r="K745" s="164"/>
      <c r="L745" s="164"/>
      <c r="M745" s="78" t="s">
        <v>113</v>
      </c>
      <c r="N745" s="165"/>
      <c r="O745" s="166"/>
      <c r="P745" s="74"/>
      <c r="Q745" s="3"/>
    </row>
    <row r="746" spans="2:17" ht="15.75">
      <c r="B746" s="68"/>
      <c r="C746" s="69"/>
      <c r="D746" s="79" t="s">
        <v>87</v>
      </c>
      <c r="E746" s="71"/>
      <c r="F746" s="71"/>
      <c r="G746" s="71"/>
      <c r="H746" s="79" t="s">
        <v>87</v>
      </c>
      <c r="I746" s="71"/>
      <c r="J746" s="71"/>
      <c r="K746" s="71"/>
      <c r="L746" s="71"/>
      <c r="M746" s="71"/>
      <c r="N746" s="71"/>
      <c r="O746" s="71"/>
      <c r="P746" s="80"/>
      <c r="Q746" s="3"/>
    </row>
    <row r="747" spans="2:17" ht="15.75">
      <c r="B747" s="74"/>
      <c r="C747" s="81" t="s">
        <v>114</v>
      </c>
      <c r="D747" s="167" t="s">
        <v>78</v>
      </c>
      <c r="E747" s="168"/>
      <c r="F747" s="82"/>
      <c r="G747" s="83" t="s">
        <v>114</v>
      </c>
      <c r="H747" s="167" t="s">
        <v>42</v>
      </c>
      <c r="I747" s="169"/>
      <c r="J747" s="169"/>
      <c r="K747" s="169"/>
      <c r="L747" s="169"/>
      <c r="M747" s="169"/>
      <c r="N747" s="169"/>
      <c r="O747" s="170"/>
      <c r="P747" s="74"/>
      <c r="Q747" s="3"/>
    </row>
    <row r="748" spans="2:17" ht="15.75">
      <c r="B748" s="74"/>
      <c r="C748" s="84" t="s">
        <v>88</v>
      </c>
      <c r="D748" s="158" t="s">
        <v>164</v>
      </c>
      <c r="E748" s="159" t="s">
        <v>115</v>
      </c>
      <c r="F748" s="85"/>
      <c r="G748" s="86" t="s">
        <v>89</v>
      </c>
      <c r="H748" s="158" t="s">
        <v>169</v>
      </c>
      <c r="I748" s="160" t="s">
        <v>116</v>
      </c>
      <c r="J748" s="160" t="s">
        <v>116</v>
      </c>
      <c r="K748" s="160" t="s">
        <v>116</v>
      </c>
      <c r="L748" s="160" t="s">
        <v>116</v>
      </c>
      <c r="M748" s="160" t="s">
        <v>116</v>
      </c>
      <c r="N748" s="160" t="s">
        <v>116</v>
      </c>
      <c r="O748" s="161" t="s">
        <v>116</v>
      </c>
      <c r="P748" s="74"/>
      <c r="Q748" s="3"/>
    </row>
    <row r="749" spans="2:17" ht="15.75">
      <c r="B749" s="74"/>
      <c r="C749" s="87" t="s">
        <v>51</v>
      </c>
      <c r="D749" s="158" t="s">
        <v>165</v>
      </c>
      <c r="E749" s="159" t="s">
        <v>117</v>
      </c>
      <c r="F749" s="85"/>
      <c r="G749" s="88" t="s">
        <v>90</v>
      </c>
      <c r="H749" s="158" t="s">
        <v>170</v>
      </c>
      <c r="I749" s="160" t="s">
        <v>118</v>
      </c>
      <c r="J749" s="160" t="s">
        <v>118</v>
      </c>
      <c r="K749" s="160" t="s">
        <v>118</v>
      </c>
      <c r="L749" s="160" t="s">
        <v>118</v>
      </c>
      <c r="M749" s="160" t="s">
        <v>118</v>
      </c>
      <c r="N749" s="160" t="s">
        <v>118</v>
      </c>
      <c r="O749" s="161" t="s">
        <v>118</v>
      </c>
      <c r="P749" s="74"/>
      <c r="Q749" s="3"/>
    </row>
    <row r="750" spans="2:17" ht="15.75">
      <c r="B750" s="68"/>
      <c r="C750" s="89" t="s">
        <v>91</v>
      </c>
      <c r="D750" s="90"/>
      <c r="E750" s="91"/>
      <c r="F750" s="92"/>
      <c r="G750" s="89" t="s">
        <v>91</v>
      </c>
      <c r="H750" s="93"/>
      <c r="I750" s="93"/>
      <c r="J750" s="93"/>
      <c r="K750" s="93"/>
      <c r="L750" s="93"/>
      <c r="M750" s="93"/>
      <c r="N750" s="93"/>
      <c r="O750" s="93"/>
      <c r="P750" s="80"/>
      <c r="Q750" s="3"/>
    </row>
    <row r="751" spans="2:17" ht="15.75">
      <c r="B751" s="74"/>
      <c r="C751" s="84"/>
      <c r="D751" s="158" t="s">
        <v>164</v>
      </c>
      <c r="E751" s="162" t="s">
        <v>115</v>
      </c>
      <c r="F751" s="85"/>
      <c r="G751" s="86"/>
      <c r="H751" s="158" t="s">
        <v>169</v>
      </c>
      <c r="I751" s="160" t="s">
        <v>116</v>
      </c>
      <c r="J751" s="160" t="s">
        <v>116</v>
      </c>
      <c r="K751" s="160" t="s">
        <v>116</v>
      </c>
      <c r="L751" s="160" t="s">
        <v>116</v>
      </c>
      <c r="M751" s="160" t="s">
        <v>116</v>
      </c>
      <c r="N751" s="160" t="s">
        <v>116</v>
      </c>
      <c r="O751" s="161" t="s">
        <v>116</v>
      </c>
      <c r="P751" s="74"/>
      <c r="Q751" s="3"/>
    </row>
    <row r="752" spans="2:17" ht="15.75">
      <c r="B752" s="74"/>
      <c r="C752" s="94"/>
      <c r="D752" s="158" t="s">
        <v>165</v>
      </c>
      <c r="E752" s="162" t="s">
        <v>117</v>
      </c>
      <c r="F752" s="85"/>
      <c r="G752" s="95"/>
      <c r="H752" s="158" t="s">
        <v>170</v>
      </c>
      <c r="I752" s="160" t="s">
        <v>118</v>
      </c>
      <c r="J752" s="160" t="s">
        <v>118</v>
      </c>
      <c r="K752" s="160" t="s">
        <v>118</v>
      </c>
      <c r="L752" s="160" t="s">
        <v>118</v>
      </c>
      <c r="M752" s="160" t="s">
        <v>118</v>
      </c>
      <c r="N752" s="160" t="s">
        <v>118</v>
      </c>
      <c r="O752" s="161" t="s">
        <v>118</v>
      </c>
      <c r="P752" s="74"/>
      <c r="Q752" s="3"/>
    </row>
    <row r="753" spans="2:17" ht="15.75">
      <c r="B753" s="68"/>
      <c r="C753" s="71"/>
      <c r="D753" s="71"/>
      <c r="E753" s="71"/>
      <c r="F753" s="71"/>
      <c r="G753" s="96" t="s">
        <v>119</v>
      </c>
      <c r="H753" s="79"/>
      <c r="I753" s="79"/>
      <c r="J753" s="79"/>
      <c r="K753" s="71"/>
      <c r="L753" s="71"/>
      <c r="M753" s="71"/>
      <c r="N753" s="97"/>
      <c r="O753" s="69"/>
      <c r="P753" s="80"/>
      <c r="Q753" s="3"/>
    </row>
    <row r="754" spans="2:17" ht="15.75">
      <c r="B754" s="68"/>
      <c r="C754" s="98" t="s">
        <v>92</v>
      </c>
      <c r="D754" s="71"/>
      <c r="E754" s="71"/>
      <c r="F754" s="71"/>
      <c r="G754" s="99" t="s">
        <v>120</v>
      </c>
      <c r="H754" s="99" t="s">
        <v>121</v>
      </c>
      <c r="I754" s="99" t="s">
        <v>122</v>
      </c>
      <c r="J754" s="99" t="s">
        <v>123</v>
      </c>
      <c r="K754" s="99" t="s">
        <v>124</v>
      </c>
      <c r="L754" s="100" t="s">
        <v>5</v>
      </c>
      <c r="M754" s="101"/>
      <c r="N754" s="102" t="s">
        <v>93</v>
      </c>
      <c r="O754" s="103" t="s">
        <v>94</v>
      </c>
      <c r="P754" s="74"/>
      <c r="Q754" s="3"/>
    </row>
    <row r="755" spans="2:17" ht="15.75">
      <c r="B755" s="74"/>
      <c r="C755" s="104" t="s">
        <v>125</v>
      </c>
      <c r="D755" s="105" t="str">
        <f>IF(+D748&gt;"",D748&amp;"-"&amp;H748,"")</f>
        <v>Lauri Jalkanen-Shenran Wang</v>
      </c>
      <c r="E755" s="106"/>
      <c r="F755" s="107"/>
      <c r="G755" s="108">
        <v>-5</v>
      </c>
      <c r="H755" s="108">
        <v>6</v>
      </c>
      <c r="I755" s="108">
        <v>-10</v>
      </c>
      <c r="J755" s="108">
        <v>-5</v>
      </c>
      <c r="K755" s="108"/>
      <c r="L755" s="109">
        <f>IF(ISBLANK(G755),"",COUNTIF(G755:K755,"&gt;=0"))</f>
        <v>1</v>
      </c>
      <c r="M755" s="110">
        <f>IF(ISBLANK(G755),"",(IF(LEFT(G755,1)="-",1,0)+IF(LEFT(H755,1)="-",1,0)+IF(LEFT(I755,1)="-",1,0)+IF(LEFT(J755,1)="-",1,0)+IF(LEFT(K755,1)="-",1,0)))</f>
        <v>3</v>
      </c>
      <c r="N755" s="111">
        <f aca="true" t="shared" si="23" ref="N755:O759">IF(L755=3,1,"")</f>
      </c>
      <c r="O755" s="112">
        <f t="shared" si="23"/>
        <v>1</v>
      </c>
      <c r="P755" s="74"/>
      <c r="Q755" s="3"/>
    </row>
    <row r="756" spans="2:17" ht="15.75">
      <c r="B756" s="74"/>
      <c r="C756" s="104" t="s">
        <v>126</v>
      </c>
      <c r="D756" s="106" t="str">
        <f>IF(D749&gt;"",D749&amp;" - "&amp;H749,"")</f>
        <v>Joonas Sopanen - Evert Aittokallio</v>
      </c>
      <c r="E756" s="105"/>
      <c r="F756" s="107"/>
      <c r="G756" s="113">
        <v>-6</v>
      </c>
      <c r="H756" s="108">
        <v>-6</v>
      </c>
      <c r="I756" s="108">
        <v>-5</v>
      </c>
      <c r="J756" s="108"/>
      <c r="K756" s="108"/>
      <c r="L756" s="109">
        <f>IF(ISBLANK(G756),"",COUNTIF(G756:K756,"&gt;=0"))</f>
        <v>0</v>
      </c>
      <c r="M756" s="110">
        <f>IF(ISBLANK(G756),"",(IF(LEFT(G756,1)="-",1,0)+IF(LEFT(H756,1)="-",1,0)+IF(LEFT(I756,1)="-",1,0)+IF(LEFT(J756,1)="-",1,0)+IF(LEFT(K756,1)="-",1,0)))</f>
        <v>3</v>
      </c>
      <c r="N756" s="111">
        <f t="shared" si="23"/>
      </c>
      <c r="O756" s="112">
        <f t="shared" si="23"/>
        <v>1</v>
      </c>
      <c r="P756" s="74"/>
      <c r="Q756" s="3"/>
    </row>
    <row r="757" spans="2:17" ht="15.75">
      <c r="B757" s="74"/>
      <c r="C757" s="114" t="s">
        <v>127</v>
      </c>
      <c r="D757" s="115" t="str">
        <f>IF(D751&gt;"",D751&amp;" / "&amp;D752,"")</f>
        <v>Lauri Jalkanen / Joonas Sopanen</v>
      </c>
      <c r="E757" s="116" t="str">
        <f>IF(H751&gt;"",H751&amp;" / "&amp;H752,"")</f>
        <v>Shenran Wang / Evert Aittokallio</v>
      </c>
      <c r="F757" s="117"/>
      <c r="G757" s="118">
        <v>-5</v>
      </c>
      <c r="H757" s="119">
        <v>-6</v>
      </c>
      <c r="I757" s="120">
        <v>-7</v>
      </c>
      <c r="J757" s="120"/>
      <c r="K757" s="120"/>
      <c r="L757" s="109">
        <f>IF(ISBLANK(G757),"",COUNTIF(G757:K757,"&gt;=0"))</f>
        <v>0</v>
      </c>
      <c r="M757" s="110">
        <f>IF(ISBLANK(G757),"",(IF(LEFT(G757,1)="-",1,0)+IF(LEFT(H757,1)="-",1,0)+IF(LEFT(I757,1)="-",1,0)+IF(LEFT(J757,1)="-",1,0)+IF(LEFT(K757,1)="-",1,0)))</f>
        <v>3</v>
      </c>
      <c r="N757" s="111">
        <f t="shared" si="23"/>
      </c>
      <c r="O757" s="112">
        <f t="shared" si="23"/>
        <v>1</v>
      </c>
      <c r="P757" s="74"/>
      <c r="Q757" s="3"/>
    </row>
    <row r="758" spans="2:17" ht="15.75">
      <c r="B758" s="74"/>
      <c r="C758" s="104" t="s">
        <v>128</v>
      </c>
      <c r="D758" s="106" t="str">
        <f>IF(+D748&gt;"",D748&amp;" - "&amp;H749,"")</f>
        <v>Lauri Jalkanen - Evert Aittokallio</v>
      </c>
      <c r="E758" s="105"/>
      <c r="F758" s="107"/>
      <c r="G758" s="121"/>
      <c r="H758" s="108"/>
      <c r="I758" s="108"/>
      <c r="J758" s="108"/>
      <c r="K758" s="122"/>
      <c r="L758" s="109">
        <f>IF(ISBLANK(G758),"",COUNTIF(G758:K758,"&gt;=0"))</f>
      </c>
      <c r="M758" s="110">
        <f>IF(ISBLANK(G758),"",(IF(LEFT(G758,1)="-",1,0)+IF(LEFT(H758,1)="-",1,0)+IF(LEFT(I758,1)="-",1,0)+IF(LEFT(J758,1)="-",1,0)+IF(LEFT(K758,1)="-",1,0)))</f>
      </c>
      <c r="N758" s="111">
        <f t="shared" si="23"/>
      </c>
      <c r="O758" s="112">
        <f t="shared" si="23"/>
      </c>
      <c r="P758" s="74"/>
      <c r="Q758" s="3"/>
    </row>
    <row r="759" spans="2:17" ht="16.5" thickBot="1">
      <c r="B759" s="74"/>
      <c r="C759" s="104" t="s">
        <v>129</v>
      </c>
      <c r="D759" s="106" t="str">
        <f>IF(+D749&gt;"",D749&amp;" - "&amp;H748,"")</f>
        <v>Joonas Sopanen - Shenran Wang</v>
      </c>
      <c r="E759" s="105"/>
      <c r="F759" s="107"/>
      <c r="G759" s="122"/>
      <c r="H759" s="108"/>
      <c r="I759" s="122"/>
      <c r="J759" s="108"/>
      <c r="K759" s="108"/>
      <c r="L759" s="109">
        <f>IF(ISBLANK(G759),"",COUNTIF(G759:K759,"&gt;=0"))</f>
      </c>
      <c r="M759" s="123">
        <f>IF(ISBLANK(G759),"",(IF(LEFT(G759,1)="-",1,0)+IF(LEFT(H759,1)="-",1,0)+IF(LEFT(I759,1)="-",1,0)+IF(LEFT(J759,1)="-",1,0)+IF(LEFT(K759,1)="-",1,0)))</f>
      </c>
      <c r="N759" s="111">
        <f t="shared" si="23"/>
      </c>
      <c r="O759" s="112">
        <f t="shared" si="23"/>
      </c>
      <c r="P759" s="74"/>
      <c r="Q759" s="3"/>
    </row>
    <row r="760" spans="2:17" ht="16.5" thickBot="1">
      <c r="B760" s="68"/>
      <c r="C760" s="71"/>
      <c r="D760" s="71"/>
      <c r="E760" s="71"/>
      <c r="F760" s="71"/>
      <c r="G760" s="71"/>
      <c r="H760" s="71"/>
      <c r="I760" s="71"/>
      <c r="J760" s="124" t="s">
        <v>21</v>
      </c>
      <c r="K760" s="125"/>
      <c r="L760" s="126">
        <f>IF(ISBLANK(E755),"",SUM(L755:L759))</f>
      </c>
      <c r="M760" s="127">
        <f>IF(ISBLANK(F755),"",SUM(M755:M759))</f>
      </c>
      <c r="N760" s="128">
        <f>IF(ISBLANK(G755),"",SUM(N755:N759))</f>
        <v>0</v>
      </c>
      <c r="O760" s="129">
        <f>IF(ISBLANK(G755),"",SUM(O755:O759))</f>
        <v>3</v>
      </c>
      <c r="P760" s="74"/>
      <c r="Q760" s="3"/>
    </row>
    <row r="761" spans="2:17" ht="15.75">
      <c r="B761" s="68"/>
      <c r="C761" s="70" t="s">
        <v>95</v>
      </c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80"/>
      <c r="Q761" s="3"/>
    </row>
    <row r="762" spans="2:17" ht="15.75">
      <c r="B762" s="68"/>
      <c r="C762" s="130" t="s">
        <v>96</v>
      </c>
      <c r="D762" s="130"/>
      <c r="E762" s="130" t="s">
        <v>97</v>
      </c>
      <c r="F762" s="131"/>
      <c r="G762" s="130"/>
      <c r="H762" s="130" t="s">
        <v>8</v>
      </c>
      <c r="I762" s="131"/>
      <c r="J762" s="130"/>
      <c r="K762" s="132" t="s">
        <v>98</v>
      </c>
      <c r="L762" s="69"/>
      <c r="M762" s="71"/>
      <c r="N762" s="71"/>
      <c r="O762" s="71"/>
      <c r="P762" s="80"/>
      <c r="Q762" s="3"/>
    </row>
    <row r="763" spans="2:17" ht="18.75" thickBot="1">
      <c r="B763" s="68"/>
      <c r="C763" s="71"/>
      <c r="D763" s="71"/>
      <c r="E763" s="71"/>
      <c r="F763" s="71"/>
      <c r="G763" s="71"/>
      <c r="H763" s="71"/>
      <c r="I763" s="71"/>
      <c r="J763" s="71"/>
      <c r="K763" s="155" t="str">
        <f>IF(N760=3,D747,IF(O760=3,H747,""))</f>
        <v>TuKa</v>
      </c>
      <c r="L763" s="156"/>
      <c r="M763" s="156"/>
      <c r="N763" s="156"/>
      <c r="O763" s="157"/>
      <c r="P763" s="74"/>
      <c r="Q763" s="3"/>
    </row>
    <row r="764" spans="2:17" ht="18">
      <c r="B764" s="133"/>
      <c r="C764" s="134"/>
      <c r="D764" s="134"/>
      <c r="E764" s="134"/>
      <c r="F764" s="134"/>
      <c r="G764" s="134"/>
      <c r="H764" s="134"/>
      <c r="I764" s="134"/>
      <c r="J764" s="134"/>
      <c r="K764" s="135"/>
      <c r="L764" s="135"/>
      <c r="M764" s="135"/>
      <c r="N764" s="135"/>
      <c r="O764" s="135"/>
      <c r="P764" s="136"/>
      <c r="Q764" s="3"/>
    </row>
    <row r="765" spans="2:17" ht="16.5" thickBot="1"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3"/>
    </row>
    <row r="766" spans="2:17" ht="18">
      <c r="B766" s="58"/>
      <c r="C766" s="58"/>
      <c r="D766" s="58"/>
      <c r="E766" s="58"/>
      <c r="F766" s="58"/>
      <c r="G766" s="58"/>
      <c r="H766" s="58"/>
      <c r="I766" s="58"/>
      <c r="J766" s="59"/>
      <c r="K766" s="59"/>
      <c r="L766" s="59"/>
      <c r="M766" s="59"/>
      <c r="N766" s="59"/>
      <c r="O766" s="60"/>
      <c r="P766" s="3"/>
      <c r="Q766" s="3"/>
    </row>
    <row r="767" spans="2:17" ht="15">
      <c r="B767" s="61" t="s">
        <v>99</v>
      </c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2:17" ht="1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2:17" ht="1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2:17" ht="1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2" spans="2:17" ht="1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2:17" ht="15.75">
      <c r="B773" s="63"/>
      <c r="C773" s="64"/>
      <c r="D773" s="65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7"/>
      <c r="Q773" s="3"/>
    </row>
    <row r="774" spans="2:17" ht="15.75">
      <c r="B774" s="68"/>
      <c r="C774" s="69"/>
      <c r="D774" s="70" t="s">
        <v>109</v>
      </c>
      <c r="E774" s="71"/>
      <c r="F774" s="71"/>
      <c r="G774" s="69"/>
      <c r="H774" s="72" t="s">
        <v>84</v>
      </c>
      <c r="I774" s="73"/>
      <c r="J774" s="171" t="s">
        <v>186</v>
      </c>
      <c r="K774" s="160"/>
      <c r="L774" s="160"/>
      <c r="M774" s="160"/>
      <c r="N774" s="160"/>
      <c r="O774" s="161"/>
      <c r="P774" s="74"/>
      <c r="Q774" s="3"/>
    </row>
    <row r="775" spans="2:17" ht="20.25">
      <c r="B775" s="68"/>
      <c r="C775" s="75"/>
      <c r="D775" s="76" t="s">
        <v>110</v>
      </c>
      <c r="E775" s="71"/>
      <c r="F775" s="71"/>
      <c r="G775" s="69"/>
      <c r="H775" s="72" t="s">
        <v>85</v>
      </c>
      <c r="I775" s="73"/>
      <c r="J775" s="171"/>
      <c r="K775" s="160"/>
      <c r="L775" s="160"/>
      <c r="M775" s="160"/>
      <c r="N775" s="160"/>
      <c r="O775" s="161"/>
      <c r="P775" s="74"/>
      <c r="Q775" s="3"/>
    </row>
    <row r="776" spans="2:17" ht="15.75">
      <c r="B776" s="68"/>
      <c r="C776" s="71"/>
      <c r="D776" s="71" t="s">
        <v>111</v>
      </c>
      <c r="E776" s="71"/>
      <c r="F776" s="71"/>
      <c r="G776" s="71"/>
      <c r="H776" s="72" t="s">
        <v>86</v>
      </c>
      <c r="I776" s="77"/>
      <c r="J776" s="171" t="s">
        <v>159</v>
      </c>
      <c r="K776" s="171"/>
      <c r="L776" s="171"/>
      <c r="M776" s="171"/>
      <c r="N776" s="171"/>
      <c r="O776" s="166"/>
      <c r="P776" s="74"/>
      <c r="Q776" s="3"/>
    </row>
    <row r="777" spans="2:17" ht="15.75">
      <c r="B777" s="68"/>
      <c r="C777" s="71"/>
      <c r="D777" s="71"/>
      <c r="E777" s="71"/>
      <c r="F777" s="71"/>
      <c r="G777" s="71"/>
      <c r="H777" s="72" t="s">
        <v>112</v>
      </c>
      <c r="I777" s="73"/>
      <c r="J777" s="163"/>
      <c r="K777" s="164"/>
      <c r="L777" s="164"/>
      <c r="M777" s="78" t="s">
        <v>113</v>
      </c>
      <c r="N777" s="165"/>
      <c r="O777" s="166"/>
      <c r="P777" s="74"/>
      <c r="Q777" s="3"/>
    </row>
    <row r="778" spans="2:17" ht="15.75">
      <c r="B778" s="68"/>
      <c r="C778" s="69"/>
      <c r="D778" s="79" t="s">
        <v>87</v>
      </c>
      <c r="E778" s="71"/>
      <c r="F778" s="71"/>
      <c r="G778" s="71"/>
      <c r="H778" s="79" t="s">
        <v>87</v>
      </c>
      <c r="I778" s="71"/>
      <c r="J778" s="71"/>
      <c r="K778" s="71"/>
      <c r="L778" s="71"/>
      <c r="M778" s="71"/>
      <c r="N778" s="71"/>
      <c r="O778" s="71"/>
      <c r="P778" s="80"/>
      <c r="Q778" s="3"/>
    </row>
    <row r="779" spans="2:17" ht="15.75">
      <c r="B779" s="74"/>
      <c r="C779" s="81" t="s">
        <v>114</v>
      </c>
      <c r="D779" s="167" t="s">
        <v>103</v>
      </c>
      <c r="E779" s="168"/>
      <c r="F779" s="82"/>
      <c r="G779" s="83" t="s">
        <v>114</v>
      </c>
      <c r="H779" s="167" t="s">
        <v>42</v>
      </c>
      <c r="I779" s="169"/>
      <c r="J779" s="169"/>
      <c r="K779" s="169"/>
      <c r="L779" s="169"/>
      <c r="M779" s="169"/>
      <c r="N779" s="169"/>
      <c r="O779" s="170"/>
      <c r="P779" s="74"/>
      <c r="Q779" s="3"/>
    </row>
    <row r="780" spans="2:17" ht="15.75">
      <c r="B780" s="74"/>
      <c r="C780" s="84" t="s">
        <v>88</v>
      </c>
      <c r="D780" s="158" t="s">
        <v>166</v>
      </c>
      <c r="E780" s="159" t="s">
        <v>115</v>
      </c>
      <c r="F780" s="85"/>
      <c r="G780" s="86" t="s">
        <v>89</v>
      </c>
      <c r="H780" s="158" t="s">
        <v>170</v>
      </c>
      <c r="I780" s="160" t="s">
        <v>116</v>
      </c>
      <c r="J780" s="160" t="s">
        <v>116</v>
      </c>
      <c r="K780" s="160" t="s">
        <v>116</v>
      </c>
      <c r="L780" s="160" t="s">
        <v>116</v>
      </c>
      <c r="M780" s="160" t="s">
        <v>116</v>
      </c>
      <c r="N780" s="160" t="s">
        <v>116</v>
      </c>
      <c r="O780" s="161" t="s">
        <v>116</v>
      </c>
      <c r="P780" s="74"/>
      <c r="Q780" s="3"/>
    </row>
    <row r="781" spans="2:17" ht="15.75">
      <c r="B781" s="74"/>
      <c r="C781" s="87" t="s">
        <v>51</v>
      </c>
      <c r="D781" s="158" t="s">
        <v>161</v>
      </c>
      <c r="E781" s="159" t="s">
        <v>117</v>
      </c>
      <c r="F781" s="85"/>
      <c r="G781" s="88" t="s">
        <v>90</v>
      </c>
      <c r="H781" s="158" t="s">
        <v>169</v>
      </c>
      <c r="I781" s="160" t="s">
        <v>118</v>
      </c>
      <c r="J781" s="160" t="s">
        <v>118</v>
      </c>
      <c r="K781" s="160" t="s">
        <v>118</v>
      </c>
      <c r="L781" s="160" t="s">
        <v>118</v>
      </c>
      <c r="M781" s="160" t="s">
        <v>118</v>
      </c>
      <c r="N781" s="160" t="s">
        <v>118</v>
      </c>
      <c r="O781" s="161" t="s">
        <v>118</v>
      </c>
      <c r="P781" s="74"/>
      <c r="Q781" s="3"/>
    </row>
    <row r="782" spans="2:17" ht="15.75">
      <c r="B782" s="68"/>
      <c r="C782" s="89" t="s">
        <v>91</v>
      </c>
      <c r="D782" s="90"/>
      <c r="E782" s="91"/>
      <c r="F782" s="92"/>
      <c r="G782" s="89" t="s">
        <v>91</v>
      </c>
      <c r="H782" s="93"/>
      <c r="I782" s="93"/>
      <c r="J782" s="93"/>
      <c r="K782" s="93"/>
      <c r="L782" s="93"/>
      <c r="M782" s="93"/>
      <c r="N782" s="93"/>
      <c r="O782" s="93"/>
      <c r="P782" s="80"/>
      <c r="Q782" s="3"/>
    </row>
    <row r="783" spans="2:17" ht="15.75">
      <c r="B783" s="74"/>
      <c r="C783" s="84"/>
      <c r="D783" s="158" t="s">
        <v>166</v>
      </c>
      <c r="E783" s="162" t="s">
        <v>115</v>
      </c>
      <c r="F783" s="85"/>
      <c r="G783" s="86"/>
      <c r="H783" s="158" t="s">
        <v>170</v>
      </c>
      <c r="I783" s="160" t="s">
        <v>116</v>
      </c>
      <c r="J783" s="160" t="s">
        <v>116</v>
      </c>
      <c r="K783" s="160" t="s">
        <v>116</v>
      </c>
      <c r="L783" s="160" t="s">
        <v>116</v>
      </c>
      <c r="M783" s="160" t="s">
        <v>116</v>
      </c>
      <c r="N783" s="160" t="s">
        <v>116</v>
      </c>
      <c r="O783" s="161" t="s">
        <v>116</v>
      </c>
      <c r="P783" s="74"/>
      <c r="Q783" s="3"/>
    </row>
    <row r="784" spans="2:17" ht="15.75">
      <c r="B784" s="74"/>
      <c r="C784" s="94"/>
      <c r="D784" s="158" t="s">
        <v>161</v>
      </c>
      <c r="E784" s="162" t="s">
        <v>117</v>
      </c>
      <c r="F784" s="85"/>
      <c r="G784" s="95"/>
      <c r="H784" s="158" t="s">
        <v>169</v>
      </c>
      <c r="I784" s="160" t="s">
        <v>118</v>
      </c>
      <c r="J784" s="160" t="s">
        <v>118</v>
      </c>
      <c r="K784" s="160" t="s">
        <v>118</v>
      </c>
      <c r="L784" s="160" t="s">
        <v>118</v>
      </c>
      <c r="M784" s="160" t="s">
        <v>118</v>
      </c>
      <c r="N784" s="160" t="s">
        <v>118</v>
      </c>
      <c r="O784" s="161" t="s">
        <v>118</v>
      </c>
      <c r="P784" s="74"/>
      <c r="Q784" s="3"/>
    </row>
    <row r="785" spans="2:17" ht="15.75">
      <c r="B785" s="68"/>
      <c r="C785" s="71"/>
      <c r="D785" s="71"/>
      <c r="E785" s="71"/>
      <c r="F785" s="71"/>
      <c r="G785" s="96" t="s">
        <v>119</v>
      </c>
      <c r="H785" s="79"/>
      <c r="I785" s="79"/>
      <c r="J785" s="79"/>
      <c r="K785" s="71"/>
      <c r="L785" s="71"/>
      <c r="M785" s="71"/>
      <c r="N785" s="97"/>
      <c r="O785" s="69"/>
      <c r="P785" s="80"/>
      <c r="Q785" s="3"/>
    </row>
    <row r="786" spans="2:17" ht="15.75">
      <c r="B786" s="68"/>
      <c r="C786" s="98" t="s">
        <v>92</v>
      </c>
      <c r="D786" s="71"/>
      <c r="E786" s="71"/>
      <c r="F786" s="71"/>
      <c r="G786" s="99" t="s">
        <v>120</v>
      </c>
      <c r="H786" s="99" t="s">
        <v>121</v>
      </c>
      <c r="I786" s="99" t="s">
        <v>122</v>
      </c>
      <c r="J786" s="99" t="s">
        <v>123</v>
      </c>
      <c r="K786" s="99" t="s">
        <v>124</v>
      </c>
      <c r="L786" s="100" t="s">
        <v>5</v>
      </c>
      <c r="M786" s="101"/>
      <c r="N786" s="102" t="s">
        <v>93</v>
      </c>
      <c r="O786" s="103" t="s">
        <v>94</v>
      </c>
      <c r="P786" s="74"/>
      <c r="Q786" s="3"/>
    </row>
    <row r="787" spans="2:17" ht="15.75">
      <c r="B787" s="74"/>
      <c r="C787" s="104" t="s">
        <v>125</v>
      </c>
      <c r="D787" s="105" t="str">
        <f>IF(+D780&gt;"",D780&amp;"-"&amp;H780,"")</f>
        <v>Teo Tuominen-Evert Aittokallio</v>
      </c>
      <c r="E787" s="106"/>
      <c r="F787" s="107"/>
      <c r="G787" s="108">
        <v>-5</v>
      </c>
      <c r="H787" s="108">
        <v>-6</v>
      </c>
      <c r="I787" s="108">
        <v>5</v>
      </c>
      <c r="J787" s="108">
        <v>-8</v>
      </c>
      <c r="K787" s="108"/>
      <c r="L787" s="109">
        <f>IF(ISBLANK(G787),"",COUNTIF(G787:K787,"&gt;=0"))</f>
        <v>1</v>
      </c>
      <c r="M787" s="110">
        <f>IF(ISBLANK(G787),"",(IF(LEFT(G787,1)="-",1,0)+IF(LEFT(H787,1)="-",1,0)+IF(LEFT(I787,1)="-",1,0)+IF(LEFT(J787,1)="-",1,0)+IF(LEFT(K787,1)="-",1,0)))</f>
        <v>3</v>
      </c>
      <c r="N787" s="111">
        <f aca="true" t="shared" si="24" ref="N787:O791">IF(L787=3,1,"")</f>
      </c>
      <c r="O787" s="112">
        <f t="shared" si="24"/>
        <v>1</v>
      </c>
      <c r="P787" s="74"/>
      <c r="Q787" s="3"/>
    </row>
    <row r="788" spans="2:17" ht="15.75">
      <c r="B788" s="74"/>
      <c r="C788" s="104" t="s">
        <v>126</v>
      </c>
      <c r="D788" s="106" t="str">
        <f>IF(D781&gt;"",D781&amp;" - "&amp;H781,"")</f>
        <v>Anders Kittilä - Shenran Wang</v>
      </c>
      <c r="E788" s="105"/>
      <c r="F788" s="107"/>
      <c r="G788" s="113">
        <v>-7</v>
      </c>
      <c r="H788" s="108">
        <v>-2</v>
      </c>
      <c r="I788" s="108">
        <v>8</v>
      </c>
      <c r="J788" s="108">
        <v>-4</v>
      </c>
      <c r="K788" s="108"/>
      <c r="L788" s="109">
        <f>IF(ISBLANK(G788),"",COUNTIF(G788:K788,"&gt;=0"))</f>
        <v>1</v>
      </c>
      <c r="M788" s="110">
        <f>IF(ISBLANK(G788),"",(IF(LEFT(G788,1)="-",1,0)+IF(LEFT(H788,1)="-",1,0)+IF(LEFT(I788,1)="-",1,0)+IF(LEFT(J788,1)="-",1,0)+IF(LEFT(K788,1)="-",1,0)))</f>
        <v>3</v>
      </c>
      <c r="N788" s="111">
        <f t="shared" si="24"/>
      </c>
      <c r="O788" s="112">
        <f t="shared" si="24"/>
        <v>1</v>
      </c>
      <c r="P788" s="74"/>
      <c r="Q788" s="3"/>
    </row>
    <row r="789" spans="2:17" ht="15.75">
      <c r="B789" s="74"/>
      <c r="C789" s="114" t="s">
        <v>127</v>
      </c>
      <c r="D789" s="115" t="str">
        <f>IF(D783&gt;"",D783&amp;" / "&amp;D784,"")</f>
        <v>Teo Tuominen / Anders Kittilä</v>
      </c>
      <c r="E789" s="116" t="str">
        <f>IF(H783&gt;"",H783&amp;" / "&amp;H784,"")</f>
        <v>Evert Aittokallio / Shenran Wang</v>
      </c>
      <c r="F789" s="117"/>
      <c r="G789" s="118">
        <v>-3</v>
      </c>
      <c r="H789" s="119">
        <v>-7</v>
      </c>
      <c r="I789" s="120">
        <v>-4</v>
      </c>
      <c r="J789" s="120"/>
      <c r="K789" s="120"/>
      <c r="L789" s="109">
        <f>IF(ISBLANK(G789),"",COUNTIF(G789:K789,"&gt;=0"))</f>
        <v>0</v>
      </c>
      <c r="M789" s="110">
        <f>IF(ISBLANK(G789),"",(IF(LEFT(G789,1)="-",1,0)+IF(LEFT(H789,1)="-",1,0)+IF(LEFT(I789,1)="-",1,0)+IF(LEFT(J789,1)="-",1,0)+IF(LEFT(K789,1)="-",1,0)))</f>
        <v>3</v>
      </c>
      <c r="N789" s="111">
        <f t="shared" si="24"/>
      </c>
      <c r="O789" s="112">
        <f t="shared" si="24"/>
        <v>1</v>
      </c>
      <c r="P789" s="74"/>
      <c r="Q789" s="3"/>
    </row>
    <row r="790" spans="2:17" ht="15.75">
      <c r="B790" s="74"/>
      <c r="C790" s="104" t="s">
        <v>128</v>
      </c>
      <c r="D790" s="106" t="str">
        <f>IF(+D780&gt;"",D780&amp;" - "&amp;H781,"")</f>
        <v>Teo Tuominen - Shenran Wang</v>
      </c>
      <c r="E790" s="105"/>
      <c r="F790" s="107"/>
      <c r="G790" s="121"/>
      <c r="H790" s="108"/>
      <c r="I790" s="108"/>
      <c r="J790" s="108"/>
      <c r="K790" s="122"/>
      <c r="L790" s="109">
        <f>IF(ISBLANK(G790),"",COUNTIF(G790:K790,"&gt;=0"))</f>
      </c>
      <c r="M790" s="110">
        <f>IF(ISBLANK(G790),"",(IF(LEFT(G790,1)="-",1,0)+IF(LEFT(H790,1)="-",1,0)+IF(LEFT(I790,1)="-",1,0)+IF(LEFT(J790,1)="-",1,0)+IF(LEFT(K790,1)="-",1,0)))</f>
      </c>
      <c r="N790" s="111">
        <f t="shared" si="24"/>
      </c>
      <c r="O790" s="112">
        <f t="shared" si="24"/>
      </c>
      <c r="P790" s="74"/>
      <c r="Q790" s="3"/>
    </row>
    <row r="791" spans="2:17" ht="16.5" thickBot="1">
      <c r="B791" s="74"/>
      <c r="C791" s="104" t="s">
        <v>129</v>
      </c>
      <c r="D791" s="106" t="str">
        <f>IF(+D781&gt;"",D781&amp;" - "&amp;H780,"")</f>
        <v>Anders Kittilä - Evert Aittokallio</v>
      </c>
      <c r="E791" s="105"/>
      <c r="F791" s="107"/>
      <c r="G791" s="122"/>
      <c r="H791" s="108"/>
      <c r="I791" s="122"/>
      <c r="J791" s="108"/>
      <c r="K791" s="108"/>
      <c r="L791" s="109">
        <f>IF(ISBLANK(G791),"",COUNTIF(G791:K791,"&gt;=0"))</f>
      </c>
      <c r="M791" s="123">
        <f>IF(ISBLANK(G791),"",(IF(LEFT(G791,1)="-",1,0)+IF(LEFT(H791,1)="-",1,0)+IF(LEFT(I791,1)="-",1,0)+IF(LEFT(J791,1)="-",1,0)+IF(LEFT(K791,1)="-",1,0)))</f>
      </c>
      <c r="N791" s="111">
        <f t="shared" si="24"/>
      </c>
      <c r="O791" s="112">
        <f t="shared" si="24"/>
      </c>
      <c r="P791" s="74"/>
      <c r="Q791" s="3"/>
    </row>
    <row r="792" spans="2:17" ht="16.5" thickBot="1">
      <c r="B792" s="68"/>
      <c r="C792" s="71"/>
      <c r="D792" s="71"/>
      <c r="E792" s="71"/>
      <c r="F792" s="71"/>
      <c r="G792" s="71"/>
      <c r="H792" s="71"/>
      <c r="I792" s="71"/>
      <c r="J792" s="124" t="s">
        <v>21</v>
      </c>
      <c r="K792" s="125"/>
      <c r="L792" s="126">
        <f>IF(ISBLANK(E787),"",SUM(L787:L791))</f>
      </c>
      <c r="M792" s="127">
        <f>IF(ISBLANK(F787),"",SUM(M787:M791))</f>
      </c>
      <c r="N792" s="128">
        <f>IF(ISBLANK(G787),"",SUM(N787:N791))</f>
        <v>0</v>
      </c>
      <c r="O792" s="129">
        <f>IF(ISBLANK(G787),"",SUM(O787:O791))</f>
        <v>3</v>
      </c>
      <c r="P792" s="74"/>
      <c r="Q792" s="3"/>
    </row>
    <row r="793" spans="2:17" ht="15.75">
      <c r="B793" s="68"/>
      <c r="C793" s="70" t="s">
        <v>95</v>
      </c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80"/>
      <c r="Q793" s="3"/>
    </row>
    <row r="794" spans="2:17" ht="15.75">
      <c r="B794" s="68"/>
      <c r="C794" s="130" t="s">
        <v>96</v>
      </c>
      <c r="D794" s="130"/>
      <c r="E794" s="130" t="s">
        <v>97</v>
      </c>
      <c r="F794" s="131"/>
      <c r="G794" s="130"/>
      <c r="H794" s="130" t="s">
        <v>8</v>
      </c>
      <c r="I794" s="131"/>
      <c r="J794" s="130"/>
      <c r="K794" s="132" t="s">
        <v>98</v>
      </c>
      <c r="L794" s="69"/>
      <c r="M794" s="71"/>
      <c r="N794" s="71"/>
      <c r="O794" s="71"/>
      <c r="P794" s="80"/>
      <c r="Q794" s="3"/>
    </row>
    <row r="795" spans="2:17" ht="18.75" thickBot="1">
      <c r="B795" s="68"/>
      <c r="C795" s="71"/>
      <c r="D795" s="71"/>
      <c r="E795" s="71"/>
      <c r="F795" s="71"/>
      <c r="G795" s="71"/>
      <c r="H795" s="71"/>
      <c r="I795" s="71"/>
      <c r="J795" s="71"/>
      <c r="K795" s="155" t="str">
        <f>IF(N792=3,D779,IF(O792=3,H779,""))</f>
        <v>TuKa</v>
      </c>
      <c r="L795" s="156"/>
      <c r="M795" s="156"/>
      <c r="N795" s="156"/>
      <c r="O795" s="157"/>
      <c r="P795" s="74"/>
      <c r="Q795" s="3"/>
    </row>
    <row r="796" spans="2:17" ht="18">
      <c r="B796" s="133"/>
      <c r="C796" s="134"/>
      <c r="D796" s="134"/>
      <c r="E796" s="134"/>
      <c r="F796" s="134"/>
      <c r="G796" s="134"/>
      <c r="H796" s="134"/>
      <c r="I796" s="134"/>
      <c r="J796" s="134"/>
      <c r="K796" s="135"/>
      <c r="L796" s="135"/>
      <c r="M796" s="135"/>
      <c r="N796" s="135"/>
      <c r="O796" s="135"/>
      <c r="P796" s="136"/>
      <c r="Q796" s="3"/>
    </row>
    <row r="797" spans="2:17" ht="16.5" thickBot="1"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3"/>
    </row>
    <row r="798" spans="2:17" ht="18">
      <c r="B798" s="58"/>
      <c r="C798" s="58"/>
      <c r="D798" s="58"/>
      <c r="E798" s="58"/>
      <c r="F798" s="58"/>
      <c r="G798" s="58"/>
      <c r="H798" s="58"/>
      <c r="I798" s="58"/>
      <c r="J798" s="59"/>
      <c r="K798" s="59"/>
      <c r="L798" s="59"/>
      <c r="M798" s="59"/>
      <c r="N798" s="59"/>
      <c r="O798" s="60"/>
      <c r="P798" s="3"/>
      <c r="Q798" s="3"/>
    </row>
    <row r="799" spans="2:17" ht="15">
      <c r="B799" s="61" t="s">
        <v>99</v>
      </c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2:17" ht="1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2:17" ht="1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2:17" ht="1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2:17" ht="15.75">
      <c r="B803" s="63"/>
      <c r="C803" s="64"/>
      <c r="D803" s="65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7"/>
      <c r="Q803" s="3"/>
    </row>
    <row r="804" spans="2:17" ht="15.75">
      <c r="B804" s="68"/>
      <c r="C804" s="69"/>
      <c r="D804" s="70" t="s">
        <v>109</v>
      </c>
      <c r="E804" s="71"/>
      <c r="F804" s="71"/>
      <c r="G804" s="69"/>
      <c r="H804" s="72" t="s">
        <v>84</v>
      </c>
      <c r="I804" s="73"/>
      <c r="J804" s="171" t="s">
        <v>186</v>
      </c>
      <c r="K804" s="160"/>
      <c r="L804" s="160"/>
      <c r="M804" s="160"/>
      <c r="N804" s="160"/>
      <c r="O804" s="161"/>
      <c r="P804" s="74"/>
      <c r="Q804" s="3"/>
    </row>
    <row r="805" spans="2:17" ht="20.25">
      <c r="B805" s="68"/>
      <c r="C805" s="75"/>
      <c r="D805" s="76" t="s">
        <v>110</v>
      </c>
      <c r="E805" s="71"/>
      <c r="F805" s="71"/>
      <c r="G805" s="69"/>
      <c r="H805" s="72" t="s">
        <v>85</v>
      </c>
      <c r="I805" s="73"/>
      <c r="J805" s="171"/>
      <c r="K805" s="160"/>
      <c r="L805" s="160"/>
      <c r="M805" s="160"/>
      <c r="N805" s="160"/>
      <c r="O805" s="161"/>
      <c r="P805" s="74"/>
      <c r="Q805" s="3"/>
    </row>
    <row r="806" spans="2:17" ht="15.75">
      <c r="B806" s="68"/>
      <c r="C806" s="71"/>
      <c r="D806" s="71" t="s">
        <v>111</v>
      </c>
      <c r="E806" s="71"/>
      <c r="F806" s="71"/>
      <c r="G806" s="71"/>
      <c r="H806" s="72" t="s">
        <v>86</v>
      </c>
      <c r="I806" s="77"/>
      <c r="J806" s="171" t="s">
        <v>159</v>
      </c>
      <c r="K806" s="171"/>
      <c r="L806" s="171"/>
      <c r="M806" s="171"/>
      <c r="N806" s="171"/>
      <c r="O806" s="166"/>
      <c r="P806" s="74"/>
      <c r="Q806" s="3"/>
    </row>
    <row r="807" spans="2:17" ht="15.75">
      <c r="B807" s="68"/>
      <c r="C807" s="71"/>
      <c r="D807" s="71"/>
      <c r="E807" s="71"/>
      <c r="F807" s="71"/>
      <c r="G807" s="71"/>
      <c r="H807" s="72" t="s">
        <v>112</v>
      </c>
      <c r="I807" s="73"/>
      <c r="J807" s="163"/>
      <c r="K807" s="164"/>
      <c r="L807" s="164"/>
      <c r="M807" s="78" t="s">
        <v>113</v>
      </c>
      <c r="N807" s="165"/>
      <c r="O807" s="166"/>
      <c r="P807" s="74"/>
      <c r="Q807" s="3"/>
    </row>
    <row r="808" spans="2:17" ht="15.75">
      <c r="B808" s="68"/>
      <c r="C808" s="69"/>
      <c r="D808" s="79" t="s">
        <v>87</v>
      </c>
      <c r="E808" s="71"/>
      <c r="F808" s="71"/>
      <c r="G808" s="71"/>
      <c r="H808" s="79" t="s">
        <v>87</v>
      </c>
      <c r="I808" s="71"/>
      <c r="J808" s="71"/>
      <c r="K808" s="71"/>
      <c r="L808" s="71"/>
      <c r="M808" s="71"/>
      <c r="N808" s="71"/>
      <c r="O808" s="71"/>
      <c r="P808" s="80"/>
      <c r="Q808" s="3"/>
    </row>
    <row r="809" spans="2:17" ht="15.75">
      <c r="B809" s="74"/>
      <c r="C809" s="81" t="s">
        <v>114</v>
      </c>
      <c r="D809" s="167" t="s">
        <v>43</v>
      </c>
      <c r="E809" s="168"/>
      <c r="F809" s="82"/>
      <c r="G809" s="83" t="s">
        <v>114</v>
      </c>
      <c r="H809" s="167" t="s">
        <v>38</v>
      </c>
      <c r="I809" s="169"/>
      <c r="J809" s="169"/>
      <c r="K809" s="169"/>
      <c r="L809" s="169"/>
      <c r="M809" s="169"/>
      <c r="N809" s="169"/>
      <c r="O809" s="170"/>
      <c r="P809" s="74"/>
      <c r="Q809" s="3"/>
    </row>
    <row r="810" spans="2:17" ht="15.75">
      <c r="B810" s="74"/>
      <c r="C810" s="84" t="s">
        <v>88</v>
      </c>
      <c r="D810" s="158" t="s">
        <v>163</v>
      </c>
      <c r="E810" s="159" t="s">
        <v>115</v>
      </c>
      <c r="F810" s="85"/>
      <c r="G810" s="86" t="s">
        <v>89</v>
      </c>
      <c r="H810" s="158" t="s">
        <v>168</v>
      </c>
      <c r="I810" s="160" t="s">
        <v>116</v>
      </c>
      <c r="J810" s="160" t="s">
        <v>116</v>
      </c>
      <c r="K810" s="160" t="s">
        <v>116</v>
      </c>
      <c r="L810" s="160" t="s">
        <v>116</v>
      </c>
      <c r="M810" s="160" t="s">
        <v>116</v>
      </c>
      <c r="N810" s="160" t="s">
        <v>116</v>
      </c>
      <c r="O810" s="161" t="s">
        <v>116</v>
      </c>
      <c r="P810" s="74"/>
      <c r="Q810" s="3"/>
    </row>
    <row r="811" spans="2:17" ht="15.75">
      <c r="B811" s="74"/>
      <c r="C811" s="87" t="s">
        <v>51</v>
      </c>
      <c r="D811" s="158" t="s">
        <v>162</v>
      </c>
      <c r="E811" s="159" t="s">
        <v>117</v>
      </c>
      <c r="F811" s="85"/>
      <c r="G811" s="88" t="s">
        <v>90</v>
      </c>
      <c r="H811" s="158" t="s">
        <v>167</v>
      </c>
      <c r="I811" s="160" t="s">
        <v>118</v>
      </c>
      <c r="J811" s="160" t="s">
        <v>118</v>
      </c>
      <c r="K811" s="160" t="s">
        <v>118</v>
      </c>
      <c r="L811" s="160" t="s">
        <v>118</v>
      </c>
      <c r="M811" s="160" t="s">
        <v>118</v>
      </c>
      <c r="N811" s="160" t="s">
        <v>118</v>
      </c>
      <c r="O811" s="161" t="s">
        <v>118</v>
      </c>
      <c r="P811" s="74"/>
      <c r="Q811" s="3"/>
    </row>
    <row r="812" spans="2:17" ht="15.75">
      <c r="B812" s="68"/>
      <c r="C812" s="89" t="s">
        <v>91</v>
      </c>
      <c r="D812" s="90"/>
      <c r="E812" s="91"/>
      <c r="F812" s="92"/>
      <c r="G812" s="89" t="s">
        <v>91</v>
      </c>
      <c r="H812" s="93"/>
      <c r="I812" s="93"/>
      <c r="J812" s="93"/>
      <c r="K812" s="93"/>
      <c r="L812" s="93"/>
      <c r="M812" s="93"/>
      <c r="N812" s="93"/>
      <c r="O812" s="93"/>
      <c r="P812" s="80"/>
      <c r="Q812" s="3"/>
    </row>
    <row r="813" spans="2:17" ht="15.75">
      <c r="B813" s="74"/>
      <c r="C813" s="84"/>
      <c r="D813" s="158" t="s">
        <v>163</v>
      </c>
      <c r="E813" s="162" t="s">
        <v>115</v>
      </c>
      <c r="F813" s="85"/>
      <c r="G813" s="86"/>
      <c r="H813" s="158" t="s">
        <v>168</v>
      </c>
      <c r="I813" s="160" t="s">
        <v>116</v>
      </c>
      <c r="J813" s="160" t="s">
        <v>116</v>
      </c>
      <c r="K813" s="160" t="s">
        <v>116</v>
      </c>
      <c r="L813" s="160" t="s">
        <v>116</v>
      </c>
      <c r="M813" s="160" t="s">
        <v>116</v>
      </c>
      <c r="N813" s="160" t="s">
        <v>116</v>
      </c>
      <c r="O813" s="161" t="s">
        <v>116</v>
      </c>
      <c r="P813" s="74"/>
      <c r="Q813" s="3"/>
    </row>
    <row r="814" spans="2:17" ht="15.75">
      <c r="B814" s="74"/>
      <c r="C814" s="94"/>
      <c r="D814" s="158" t="s">
        <v>162</v>
      </c>
      <c r="E814" s="162" t="s">
        <v>117</v>
      </c>
      <c r="F814" s="85"/>
      <c r="G814" s="95"/>
      <c r="H814" s="158" t="s">
        <v>167</v>
      </c>
      <c r="I814" s="160" t="s">
        <v>118</v>
      </c>
      <c r="J814" s="160" t="s">
        <v>118</v>
      </c>
      <c r="K814" s="160" t="s">
        <v>118</v>
      </c>
      <c r="L814" s="160" t="s">
        <v>118</v>
      </c>
      <c r="M814" s="160" t="s">
        <v>118</v>
      </c>
      <c r="N814" s="160" t="s">
        <v>118</v>
      </c>
      <c r="O814" s="161" t="s">
        <v>118</v>
      </c>
      <c r="P814" s="74"/>
      <c r="Q814" s="3"/>
    </row>
    <row r="815" spans="2:17" ht="15.75">
      <c r="B815" s="68"/>
      <c r="C815" s="71"/>
      <c r="D815" s="71"/>
      <c r="E815" s="71"/>
      <c r="F815" s="71"/>
      <c r="G815" s="96" t="s">
        <v>119</v>
      </c>
      <c r="H815" s="79"/>
      <c r="I815" s="79"/>
      <c r="J815" s="79"/>
      <c r="K815" s="71"/>
      <c r="L815" s="71"/>
      <c r="M815" s="71"/>
      <c r="N815" s="97"/>
      <c r="O815" s="69"/>
      <c r="P815" s="80"/>
      <c r="Q815" s="3"/>
    </row>
    <row r="816" spans="2:17" ht="15.75">
      <c r="B816" s="68"/>
      <c r="C816" s="98" t="s">
        <v>92</v>
      </c>
      <c r="D816" s="71"/>
      <c r="E816" s="71"/>
      <c r="F816" s="71"/>
      <c r="G816" s="99" t="s">
        <v>120</v>
      </c>
      <c r="H816" s="99" t="s">
        <v>121</v>
      </c>
      <c r="I816" s="99" t="s">
        <v>122</v>
      </c>
      <c r="J816" s="99" t="s">
        <v>123</v>
      </c>
      <c r="K816" s="99" t="s">
        <v>124</v>
      </c>
      <c r="L816" s="100" t="s">
        <v>5</v>
      </c>
      <c r="M816" s="101"/>
      <c r="N816" s="102" t="s">
        <v>93</v>
      </c>
      <c r="O816" s="103" t="s">
        <v>94</v>
      </c>
      <c r="P816" s="74"/>
      <c r="Q816" s="3"/>
    </row>
    <row r="817" spans="2:17" ht="15.75">
      <c r="B817" s="74"/>
      <c r="C817" s="104" t="s">
        <v>125</v>
      </c>
      <c r="D817" s="105" t="str">
        <f>IF(+D810&gt;"",D810&amp;"-"&amp;H810,"")</f>
        <v>Max Lotto-Eero Ahola</v>
      </c>
      <c r="E817" s="106"/>
      <c r="F817" s="107"/>
      <c r="G817" s="108">
        <v>7</v>
      </c>
      <c r="H817" s="108">
        <v>-8</v>
      </c>
      <c r="I817" s="108">
        <v>-6</v>
      </c>
      <c r="J817" s="108">
        <v>-6</v>
      </c>
      <c r="K817" s="108"/>
      <c r="L817" s="109">
        <f>IF(ISBLANK(G817),"",COUNTIF(G817:K817,"&gt;=0"))</f>
        <v>1</v>
      </c>
      <c r="M817" s="110">
        <f>IF(ISBLANK(G817),"",(IF(LEFT(G817,1)="-",1,0)+IF(LEFT(H817,1)="-",1,0)+IF(LEFT(I817,1)="-",1,0)+IF(LEFT(J817,1)="-",1,0)+IF(LEFT(K817,1)="-",1,0)))</f>
        <v>3</v>
      </c>
      <c r="N817" s="111">
        <f aca="true" t="shared" si="25" ref="N817:O821">IF(L817=3,1,"")</f>
      </c>
      <c r="O817" s="112">
        <f t="shared" si="25"/>
        <v>1</v>
      </c>
      <c r="P817" s="74"/>
      <c r="Q817" s="3"/>
    </row>
    <row r="818" spans="2:17" ht="15.75">
      <c r="B818" s="74"/>
      <c r="C818" s="104" t="s">
        <v>126</v>
      </c>
      <c r="D818" s="106" t="str">
        <f>IF(D811&gt;"",D811&amp;" - "&amp;H811,"")</f>
        <v>William Rueter - Joonatan Nieminen</v>
      </c>
      <c r="E818" s="105"/>
      <c r="F818" s="107"/>
      <c r="G818" s="113">
        <v>-4</v>
      </c>
      <c r="H818" s="108">
        <v>-6</v>
      </c>
      <c r="I818" s="108">
        <v>-3</v>
      </c>
      <c r="J818" s="108"/>
      <c r="K818" s="108"/>
      <c r="L818" s="109">
        <f>IF(ISBLANK(G818),"",COUNTIF(G818:K818,"&gt;=0"))</f>
        <v>0</v>
      </c>
      <c r="M818" s="110">
        <f>IF(ISBLANK(G818),"",(IF(LEFT(G818,1)="-",1,0)+IF(LEFT(H818,1)="-",1,0)+IF(LEFT(I818,1)="-",1,0)+IF(LEFT(J818,1)="-",1,0)+IF(LEFT(K818,1)="-",1,0)))</f>
        <v>3</v>
      </c>
      <c r="N818" s="111">
        <f t="shared" si="25"/>
      </c>
      <c r="O818" s="112">
        <f t="shared" si="25"/>
        <v>1</v>
      </c>
      <c r="P818" s="74"/>
      <c r="Q818" s="3"/>
    </row>
    <row r="819" spans="2:17" ht="15.75">
      <c r="B819" s="74"/>
      <c r="C819" s="114" t="s">
        <v>127</v>
      </c>
      <c r="D819" s="115" t="str">
        <f>IF(D813&gt;"",D813&amp;" / "&amp;D814,"")</f>
        <v>Max Lotto / William Rueter</v>
      </c>
      <c r="E819" s="116" t="str">
        <f>IF(H813&gt;"",H813&amp;" / "&amp;H814,"")</f>
        <v>Eero Ahola / Joonatan Nieminen</v>
      </c>
      <c r="F819" s="117"/>
      <c r="G819" s="118">
        <v>-8</v>
      </c>
      <c r="H819" s="119">
        <v>-6</v>
      </c>
      <c r="I819" s="120">
        <v>-6</v>
      </c>
      <c r="J819" s="120"/>
      <c r="K819" s="120"/>
      <c r="L819" s="109">
        <f>IF(ISBLANK(G819),"",COUNTIF(G819:K819,"&gt;=0"))</f>
        <v>0</v>
      </c>
      <c r="M819" s="110">
        <f>IF(ISBLANK(G819),"",(IF(LEFT(G819,1)="-",1,0)+IF(LEFT(H819,1)="-",1,0)+IF(LEFT(I819,1)="-",1,0)+IF(LEFT(J819,1)="-",1,0)+IF(LEFT(K819,1)="-",1,0)))</f>
        <v>3</v>
      </c>
      <c r="N819" s="111">
        <f t="shared" si="25"/>
      </c>
      <c r="O819" s="112">
        <f t="shared" si="25"/>
        <v>1</v>
      </c>
      <c r="P819" s="74"/>
      <c r="Q819" s="3"/>
    </row>
    <row r="820" spans="2:17" ht="15.75">
      <c r="B820" s="74"/>
      <c r="C820" s="104" t="s">
        <v>128</v>
      </c>
      <c r="D820" s="106" t="str">
        <f>IF(+D810&gt;"",D810&amp;" - "&amp;H811,"")</f>
        <v>Max Lotto - Joonatan Nieminen</v>
      </c>
      <c r="E820" s="105"/>
      <c r="F820" s="107"/>
      <c r="G820" s="121"/>
      <c r="H820" s="108"/>
      <c r="I820" s="108"/>
      <c r="J820" s="108"/>
      <c r="K820" s="122"/>
      <c r="L820" s="109">
        <f>IF(ISBLANK(G820),"",COUNTIF(G820:K820,"&gt;=0"))</f>
      </c>
      <c r="M820" s="110">
        <f>IF(ISBLANK(G820),"",(IF(LEFT(G820,1)="-",1,0)+IF(LEFT(H820,1)="-",1,0)+IF(LEFT(I820,1)="-",1,0)+IF(LEFT(J820,1)="-",1,0)+IF(LEFT(K820,1)="-",1,0)))</f>
      </c>
      <c r="N820" s="111">
        <f t="shared" si="25"/>
      </c>
      <c r="O820" s="112">
        <f t="shared" si="25"/>
      </c>
      <c r="P820" s="74"/>
      <c r="Q820" s="3"/>
    </row>
    <row r="821" spans="2:17" ht="16.5" thickBot="1">
      <c r="B821" s="74"/>
      <c r="C821" s="104" t="s">
        <v>129</v>
      </c>
      <c r="D821" s="106" t="str">
        <f>IF(+D811&gt;"",D811&amp;" - "&amp;H810,"")</f>
        <v>William Rueter - Eero Ahola</v>
      </c>
      <c r="E821" s="105"/>
      <c r="F821" s="107"/>
      <c r="G821" s="122"/>
      <c r="H821" s="108"/>
      <c r="I821" s="122"/>
      <c r="J821" s="108"/>
      <c r="K821" s="108"/>
      <c r="L821" s="109">
        <f>IF(ISBLANK(G821),"",COUNTIF(G821:K821,"&gt;=0"))</f>
      </c>
      <c r="M821" s="123">
        <f>IF(ISBLANK(G821),"",(IF(LEFT(G821,1)="-",1,0)+IF(LEFT(H821,1)="-",1,0)+IF(LEFT(I821,1)="-",1,0)+IF(LEFT(J821,1)="-",1,0)+IF(LEFT(K821,1)="-",1,0)))</f>
      </c>
      <c r="N821" s="111">
        <f t="shared" si="25"/>
      </c>
      <c r="O821" s="112">
        <f t="shared" si="25"/>
      </c>
      <c r="P821" s="74"/>
      <c r="Q821" s="3"/>
    </row>
    <row r="822" spans="2:17" ht="16.5" thickBot="1">
      <c r="B822" s="68"/>
      <c r="C822" s="71"/>
      <c r="D822" s="71"/>
      <c r="E822" s="71"/>
      <c r="F822" s="71"/>
      <c r="G822" s="71"/>
      <c r="H822" s="71"/>
      <c r="I822" s="71"/>
      <c r="J822" s="124" t="s">
        <v>21</v>
      </c>
      <c r="K822" s="125"/>
      <c r="L822" s="126">
        <f>IF(ISBLANK(E817),"",SUM(L817:L821))</f>
      </c>
      <c r="M822" s="127">
        <f>IF(ISBLANK(F817),"",SUM(M817:M821))</f>
      </c>
      <c r="N822" s="128">
        <f>IF(ISBLANK(G817),"",SUM(N817:N821))</f>
        <v>0</v>
      </c>
      <c r="O822" s="129">
        <f>IF(ISBLANK(G817),"",SUM(O817:O821))</f>
        <v>3</v>
      </c>
      <c r="P822" s="74"/>
      <c r="Q822" s="3"/>
    </row>
    <row r="823" spans="2:17" ht="15.75">
      <c r="B823" s="68"/>
      <c r="C823" s="70" t="s">
        <v>95</v>
      </c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80"/>
      <c r="Q823" s="3"/>
    </row>
    <row r="824" spans="2:17" ht="15.75">
      <c r="B824" s="68"/>
      <c r="C824" s="130" t="s">
        <v>96</v>
      </c>
      <c r="D824" s="130"/>
      <c r="E824" s="130" t="s">
        <v>97</v>
      </c>
      <c r="F824" s="131"/>
      <c r="G824" s="130"/>
      <c r="H824" s="130" t="s">
        <v>8</v>
      </c>
      <c r="I824" s="131"/>
      <c r="J824" s="130"/>
      <c r="K824" s="132" t="s">
        <v>98</v>
      </c>
      <c r="L824" s="69"/>
      <c r="M824" s="71"/>
      <c r="N824" s="71"/>
      <c r="O824" s="71"/>
      <c r="P824" s="80"/>
      <c r="Q824" s="3"/>
    </row>
    <row r="825" spans="2:17" ht="18.75" thickBot="1">
      <c r="B825" s="68"/>
      <c r="C825" s="71"/>
      <c r="D825" s="71"/>
      <c r="E825" s="71"/>
      <c r="F825" s="71"/>
      <c r="G825" s="71"/>
      <c r="H825" s="71"/>
      <c r="I825" s="71"/>
      <c r="J825" s="71"/>
      <c r="K825" s="155" t="str">
        <f>IF(N822=3,D809,IF(O822=3,H809,""))</f>
        <v>Por-83 1</v>
      </c>
      <c r="L825" s="156"/>
      <c r="M825" s="156"/>
      <c r="N825" s="156"/>
      <c r="O825" s="157"/>
      <c r="P825" s="74"/>
      <c r="Q825" s="3"/>
    </row>
    <row r="826" spans="2:17" ht="18">
      <c r="B826" s="133"/>
      <c r="C826" s="134"/>
      <c r="D826" s="134"/>
      <c r="E826" s="134"/>
      <c r="F826" s="134"/>
      <c r="G826" s="134"/>
      <c r="H826" s="134"/>
      <c r="I826" s="134"/>
      <c r="J826" s="134"/>
      <c r="K826" s="135"/>
      <c r="L826" s="135"/>
      <c r="M826" s="135"/>
      <c r="N826" s="135"/>
      <c r="O826" s="135"/>
      <c r="P826" s="136"/>
      <c r="Q826" s="3"/>
    </row>
    <row r="827" spans="2:17" ht="16.5" thickBot="1"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3"/>
    </row>
    <row r="828" spans="2:17" ht="18">
      <c r="B828" s="58"/>
      <c r="C828" s="58"/>
      <c r="D828" s="58"/>
      <c r="E828" s="58"/>
      <c r="F828" s="58"/>
      <c r="G828" s="58"/>
      <c r="H828" s="58"/>
      <c r="I828" s="58"/>
      <c r="J828" s="59"/>
      <c r="K828" s="59"/>
      <c r="L828" s="59"/>
      <c r="M828" s="59"/>
      <c r="N828" s="59"/>
      <c r="O828" s="60"/>
      <c r="P828" s="3"/>
      <c r="Q828" s="3"/>
    </row>
    <row r="829" spans="2:17" ht="15">
      <c r="B829" s="61" t="s">
        <v>99</v>
      </c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2:17" ht="1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2:17" ht="1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2:17" ht="1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2:17" ht="15.75">
      <c r="B833" s="63"/>
      <c r="C833" s="64"/>
      <c r="D833" s="65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7"/>
      <c r="Q833" s="3"/>
    </row>
    <row r="834" spans="2:17" ht="15.75">
      <c r="B834" s="68"/>
      <c r="C834" s="69"/>
      <c r="D834" s="70" t="s">
        <v>109</v>
      </c>
      <c r="E834" s="71"/>
      <c r="F834" s="71"/>
      <c r="G834" s="69"/>
      <c r="H834" s="72" t="s">
        <v>84</v>
      </c>
      <c r="I834" s="73"/>
      <c r="J834" s="171" t="s">
        <v>186</v>
      </c>
      <c r="K834" s="160"/>
      <c r="L834" s="160"/>
      <c r="M834" s="160"/>
      <c r="N834" s="160"/>
      <c r="O834" s="161"/>
      <c r="P834" s="74"/>
      <c r="Q834" s="3"/>
    </row>
    <row r="835" spans="2:17" ht="20.25">
      <c r="B835" s="68"/>
      <c r="C835" s="75"/>
      <c r="D835" s="76" t="s">
        <v>110</v>
      </c>
      <c r="E835" s="71"/>
      <c r="F835" s="71"/>
      <c r="G835" s="69"/>
      <c r="H835" s="72" t="s">
        <v>85</v>
      </c>
      <c r="I835" s="73"/>
      <c r="J835" s="171"/>
      <c r="K835" s="160"/>
      <c r="L835" s="160"/>
      <c r="M835" s="160"/>
      <c r="N835" s="160"/>
      <c r="O835" s="161"/>
      <c r="P835" s="74"/>
      <c r="Q835" s="3"/>
    </row>
    <row r="836" spans="2:17" ht="15.75">
      <c r="B836" s="68"/>
      <c r="C836" s="71"/>
      <c r="D836" s="71" t="s">
        <v>111</v>
      </c>
      <c r="E836" s="71"/>
      <c r="F836" s="71"/>
      <c r="G836" s="71"/>
      <c r="H836" s="72" t="s">
        <v>86</v>
      </c>
      <c r="I836" s="77"/>
      <c r="J836" s="171" t="s">
        <v>159</v>
      </c>
      <c r="K836" s="171"/>
      <c r="L836" s="171"/>
      <c r="M836" s="171"/>
      <c r="N836" s="171"/>
      <c r="O836" s="166"/>
      <c r="P836" s="74"/>
      <c r="Q836" s="3"/>
    </row>
    <row r="837" spans="2:17" ht="15.75">
      <c r="B837" s="68"/>
      <c r="C837" s="71"/>
      <c r="D837" s="71"/>
      <c r="E837" s="71"/>
      <c r="F837" s="71"/>
      <c r="G837" s="71"/>
      <c r="H837" s="72" t="s">
        <v>112</v>
      </c>
      <c r="I837" s="73"/>
      <c r="J837" s="163"/>
      <c r="K837" s="164"/>
      <c r="L837" s="164"/>
      <c r="M837" s="78" t="s">
        <v>113</v>
      </c>
      <c r="N837" s="165"/>
      <c r="O837" s="166"/>
      <c r="P837" s="74"/>
      <c r="Q837" s="3"/>
    </row>
    <row r="838" spans="2:17" ht="15.75">
      <c r="B838" s="68"/>
      <c r="C838" s="69"/>
      <c r="D838" s="79" t="s">
        <v>87</v>
      </c>
      <c r="E838" s="71"/>
      <c r="F838" s="71"/>
      <c r="G838" s="71"/>
      <c r="H838" s="79" t="s">
        <v>87</v>
      </c>
      <c r="I838" s="71"/>
      <c r="J838" s="71"/>
      <c r="K838" s="71"/>
      <c r="L838" s="71"/>
      <c r="M838" s="71"/>
      <c r="N838" s="71"/>
      <c r="O838" s="71"/>
      <c r="P838" s="80"/>
      <c r="Q838" s="3"/>
    </row>
    <row r="839" spans="2:17" ht="15.75">
      <c r="B839" s="74"/>
      <c r="C839" s="81" t="s">
        <v>114</v>
      </c>
      <c r="D839" s="167" t="s">
        <v>43</v>
      </c>
      <c r="E839" s="168"/>
      <c r="F839" s="82"/>
      <c r="G839" s="83" t="s">
        <v>114</v>
      </c>
      <c r="H839" s="167" t="s">
        <v>42</v>
      </c>
      <c r="I839" s="169"/>
      <c r="J839" s="169"/>
      <c r="K839" s="169"/>
      <c r="L839" s="169"/>
      <c r="M839" s="169"/>
      <c r="N839" s="169"/>
      <c r="O839" s="170"/>
      <c r="P839" s="74"/>
      <c r="Q839" s="3"/>
    </row>
    <row r="840" spans="2:17" ht="15.75">
      <c r="B840" s="74"/>
      <c r="C840" s="84" t="s">
        <v>88</v>
      </c>
      <c r="D840" s="158" t="s">
        <v>163</v>
      </c>
      <c r="E840" s="159" t="s">
        <v>115</v>
      </c>
      <c r="F840" s="85"/>
      <c r="G840" s="86" t="s">
        <v>89</v>
      </c>
      <c r="H840" s="158" t="s">
        <v>169</v>
      </c>
      <c r="I840" s="160" t="s">
        <v>116</v>
      </c>
      <c r="J840" s="160" t="s">
        <v>116</v>
      </c>
      <c r="K840" s="160" t="s">
        <v>116</v>
      </c>
      <c r="L840" s="160" t="s">
        <v>116</v>
      </c>
      <c r="M840" s="160" t="s">
        <v>116</v>
      </c>
      <c r="N840" s="160" t="s">
        <v>116</v>
      </c>
      <c r="O840" s="161" t="s">
        <v>116</v>
      </c>
      <c r="P840" s="74"/>
      <c r="Q840" s="3"/>
    </row>
    <row r="841" spans="2:17" ht="15.75">
      <c r="B841" s="74"/>
      <c r="C841" s="87" t="s">
        <v>51</v>
      </c>
      <c r="D841" s="158" t="s">
        <v>162</v>
      </c>
      <c r="E841" s="159" t="s">
        <v>117</v>
      </c>
      <c r="F841" s="85"/>
      <c r="G841" s="88" t="s">
        <v>90</v>
      </c>
      <c r="H841" s="158" t="s">
        <v>170</v>
      </c>
      <c r="I841" s="160" t="s">
        <v>118</v>
      </c>
      <c r="J841" s="160" t="s">
        <v>118</v>
      </c>
      <c r="K841" s="160" t="s">
        <v>118</v>
      </c>
      <c r="L841" s="160" t="s">
        <v>118</v>
      </c>
      <c r="M841" s="160" t="s">
        <v>118</v>
      </c>
      <c r="N841" s="160" t="s">
        <v>118</v>
      </c>
      <c r="O841" s="161" t="s">
        <v>118</v>
      </c>
      <c r="P841" s="74"/>
      <c r="Q841" s="3"/>
    </row>
    <row r="842" spans="2:17" ht="15.75">
      <c r="B842" s="68"/>
      <c r="C842" s="89" t="s">
        <v>91</v>
      </c>
      <c r="D842" s="90"/>
      <c r="E842" s="91"/>
      <c r="F842" s="92"/>
      <c r="G842" s="89" t="s">
        <v>91</v>
      </c>
      <c r="H842" s="93"/>
      <c r="I842" s="93"/>
      <c r="J842" s="93"/>
      <c r="K842" s="93"/>
      <c r="L842" s="93"/>
      <c r="M842" s="93"/>
      <c r="N842" s="93"/>
      <c r="O842" s="93"/>
      <c r="P842" s="80"/>
      <c r="Q842" s="3"/>
    </row>
    <row r="843" spans="2:17" ht="15.75">
      <c r="B843" s="74"/>
      <c r="C843" s="84"/>
      <c r="D843" s="158" t="s">
        <v>163</v>
      </c>
      <c r="E843" s="162" t="s">
        <v>115</v>
      </c>
      <c r="F843" s="85"/>
      <c r="G843" s="86"/>
      <c r="H843" s="158" t="s">
        <v>169</v>
      </c>
      <c r="I843" s="160" t="s">
        <v>116</v>
      </c>
      <c r="J843" s="160" t="s">
        <v>116</v>
      </c>
      <c r="K843" s="160" t="s">
        <v>116</v>
      </c>
      <c r="L843" s="160" t="s">
        <v>116</v>
      </c>
      <c r="M843" s="160" t="s">
        <v>116</v>
      </c>
      <c r="N843" s="160" t="s">
        <v>116</v>
      </c>
      <c r="O843" s="161" t="s">
        <v>116</v>
      </c>
      <c r="P843" s="74"/>
      <c r="Q843" s="3"/>
    </row>
    <row r="844" spans="2:17" ht="15.75">
      <c r="B844" s="74"/>
      <c r="C844" s="94"/>
      <c r="D844" s="158" t="s">
        <v>162</v>
      </c>
      <c r="E844" s="162" t="s">
        <v>117</v>
      </c>
      <c r="F844" s="85"/>
      <c r="G844" s="95"/>
      <c r="H844" s="158" t="s">
        <v>170</v>
      </c>
      <c r="I844" s="160" t="s">
        <v>118</v>
      </c>
      <c r="J844" s="160" t="s">
        <v>118</v>
      </c>
      <c r="K844" s="160" t="s">
        <v>118</v>
      </c>
      <c r="L844" s="160" t="s">
        <v>118</v>
      </c>
      <c r="M844" s="160" t="s">
        <v>118</v>
      </c>
      <c r="N844" s="160" t="s">
        <v>118</v>
      </c>
      <c r="O844" s="161" t="s">
        <v>118</v>
      </c>
      <c r="P844" s="74"/>
      <c r="Q844" s="3"/>
    </row>
    <row r="845" spans="2:17" ht="15.75">
      <c r="B845" s="68"/>
      <c r="C845" s="71"/>
      <c r="D845" s="71"/>
      <c r="E845" s="71"/>
      <c r="F845" s="71"/>
      <c r="G845" s="96" t="s">
        <v>119</v>
      </c>
      <c r="H845" s="79"/>
      <c r="I845" s="79"/>
      <c r="J845" s="79"/>
      <c r="K845" s="71"/>
      <c r="L845" s="71"/>
      <c r="M845" s="71"/>
      <c r="N845" s="97"/>
      <c r="O845" s="69"/>
      <c r="P845" s="80"/>
      <c r="Q845" s="3"/>
    </row>
    <row r="846" spans="2:17" ht="15.75">
      <c r="B846" s="68"/>
      <c r="C846" s="98" t="s">
        <v>92</v>
      </c>
      <c r="D846" s="71"/>
      <c r="E846" s="71"/>
      <c r="F846" s="71"/>
      <c r="G846" s="99" t="s">
        <v>120</v>
      </c>
      <c r="H846" s="99" t="s">
        <v>121</v>
      </c>
      <c r="I846" s="99" t="s">
        <v>122</v>
      </c>
      <c r="J846" s="99" t="s">
        <v>123</v>
      </c>
      <c r="K846" s="99" t="s">
        <v>124</v>
      </c>
      <c r="L846" s="100" t="s">
        <v>5</v>
      </c>
      <c r="M846" s="101"/>
      <c r="N846" s="102" t="s">
        <v>93</v>
      </c>
      <c r="O846" s="103" t="s">
        <v>94</v>
      </c>
      <c r="P846" s="74"/>
      <c r="Q846" s="3"/>
    </row>
    <row r="847" spans="2:17" ht="15.75">
      <c r="B847" s="74"/>
      <c r="C847" s="104" t="s">
        <v>125</v>
      </c>
      <c r="D847" s="105" t="str">
        <f>IF(+D840&gt;"",D840&amp;"-"&amp;H840,"")</f>
        <v>Max Lotto-Shenran Wang</v>
      </c>
      <c r="E847" s="106"/>
      <c r="F847" s="107"/>
      <c r="G847" s="108">
        <v>-3</v>
      </c>
      <c r="H847" s="108">
        <v>-7</v>
      </c>
      <c r="I847" s="108">
        <v>7</v>
      </c>
      <c r="J847" s="108">
        <v>7</v>
      </c>
      <c r="K847" s="108">
        <v>7</v>
      </c>
      <c r="L847" s="109">
        <f>IF(ISBLANK(G847),"",COUNTIF(G847:K847,"&gt;=0"))</f>
        <v>3</v>
      </c>
      <c r="M847" s="110">
        <f>IF(ISBLANK(G847),"",(IF(LEFT(G847,1)="-",1,0)+IF(LEFT(H847,1)="-",1,0)+IF(LEFT(I847,1)="-",1,0)+IF(LEFT(J847,1)="-",1,0)+IF(LEFT(K847,1)="-",1,0)))</f>
        <v>2</v>
      </c>
      <c r="N847" s="111">
        <f aca="true" t="shared" si="26" ref="N847:O851">IF(L847=3,1,"")</f>
        <v>1</v>
      </c>
      <c r="O847" s="112">
        <f t="shared" si="26"/>
      </c>
      <c r="P847" s="74"/>
      <c r="Q847" s="3"/>
    </row>
    <row r="848" spans="2:17" ht="15.75">
      <c r="B848" s="74"/>
      <c r="C848" s="104" t="s">
        <v>126</v>
      </c>
      <c r="D848" s="106" t="str">
        <f>IF(D841&gt;"",D841&amp;" - "&amp;H841,"")</f>
        <v>William Rueter - Evert Aittokallio</v>
      </c>
      <c r="E848" s="105"/>
      <c r="F848" s="107"/>
      <c r="G848" s="113">
        <v>-3</v>
      </c>
      <c r="H848" s="108">
        <v>-8</v>
      </c>
      <c r="I848" s="108">
        <v>-3</v>
      </c>
      <c r="J848" s="108"/>
      <c r="K848" s="108"/>
      <c r="L848" s="109">
        <f>IF(ISBLANK(G848),"",COUNTIF(G848:K848,"&gt;=0"))</f>
        <v>0</v>
      </c>
      <c r="M848" s="110">
        <f>IF(ISBLANK(G848),"",(IF(LEFT(G848,1)="-",1,0)+IF(LEFT(H848,1)="-",1,0)+IF(LEFT(I848,1)="-",1,0)+IF(LEFT(J848,1)="-",1,0)+IF(LEFT(K848,1)="-",1,0)))</f>
        <v>3</v>
      </c>
      <c r="N848" s="111">
        <f t="shared" si="26"/>
      </c>
      <c r="O848" s="112">
        <f t="shared" si="26"/>
        <v>1</v>
      </c>
      <c r="P848" s="74"/>
      <c r="Q848" s="3"/>
    </row>
    <row r="849" spans="2:17" ht="15.75">
      <c r="B849" s="74"/>
      <c r="C849" s="114" t="s">
        <v>127</v>
      </c>
      <c r="D849" s="115" t="str">
        <f>IF(D843&gt;"",D843&amp;" / "&amp;D844,"")</f>
        <v>Max Lotto / William Rueter</v>
      </c>
      <c r="E849" s="116" t="str">
        <f>IF(H843&gt;"",H843&amp;" / "&amp;H844,"")</f>
        <v>Shenran Wang / Evert Aittokallio</v>
      </c>
      <c r="F849" s="117"/>
      <c r="G849" s="118">
        <v>-9</v>
      </c>
      <c r="H849" s="119">
        <v>8</v>
      </c>
      <c r="I849" s="120">
        <v>-5</v>
      </c>
      <c r="J849" s="120">
        <v>-9</v>
      </c>
      <c r="K849" s="120"/>
      <c r="L849" s="109">
        <f>IF(ISBLANK(G849),"",COUNTIF(G849:K849,"&gt;=0"))</f>
        <v>1</v>
      </c>
      <c r="M849" s="110">
        <f>IF(ISBLANK(G849),"",(IF(LEFT(G849,1)="-",1,0)+IF(LEFT(H849,1)="-",1,0)+IF(LEFT(I849,1)="-",1,0)+IF(LEFT(J849,1)="-",1,0)+IF(LEFT(K849,1)="-",1,0)))</f>
        <v>3</v>
      </c>
      <c r="N849" s="111">
        <f t="shared" si="26"/>
      </c>
      <c r="O849" s="112">
        <f t="shared" si="26"/>
        <v>1</v>
      </c>
      <c r="P849" s="74"/>
      <c r="Q849" s="3"/>
    </row>
    <row r="850" spans="2:17" ht="15.75">
      <c r="B850" s="74"/>
      <c r="C850" s="104" t="s">
        <v>128</v>
      </c>
      <c r="D850" s="106" t="str">
        <f>IF(+D840&gt;"",D840&amp;" - "&amp;H841,"")</f>
        <v>Max Lotto - Evert Aittokallio</v>
      </c>
      <c r="E850" s="105"/>
      <c r="F850" s="107"/>
      <c r="G850" s="121">
        <v>-8</v>
      </c>
      <c r="H850" s="108">
        <v>8</v>
      </c>
      <c r="I850" s="108">
        <v>7</v>
      </c>
      <c r="J850" s="108">
        <v>-7</v>
      </c>
      <c r="K850" s="122">
        <v>-8</v>
      </c>
      <c r="L850" s="109">
        <f>IF(ISBLANK(G850),"",COUNTIF(G850:K850,"&gt;=0"))</f>
        <v>2</v>
      </c>
      <c r="M850" s="110">
        <f>IF(ISBLANK(G850),"",(IF(LEFT(G850,1)="-",1,0)+IF(LEFT(H850,1)="-",1,0)+IF(LEFT(I850,1)="-",1,0)+IF(LEFT(J850,1)="-",1,0)+IF(LEFT(K850,1)="-",1,0)))</f>
        <v>3</v>
      </c>
      <c r="N850" s="111">
        <f t="shared" si="26"/>
      </c>
      <c r="O850" s="112">
        <f t="shared" si="26"/>
        <v>1</v>
      </c>
      <c r="P850" s="74"/>
      <c r="Q850" s="3"/>
    </row>
    <row r="851" spans="2:17" ht="16.5" thickBot="1">
      <c r="B851" s="74"/>
      <c r="C851" s="104" t="s">
        <v>129</v>
      </c>
      <c r="D851" s="106" t="str">
        <f>IF(+D841&gt;"",D841&amp;" - "&amp;H840,"")</f>
        <v>William Rueter - Shenran Wang</v>
      </c>
      <c r="E851" s="105"/>
      <c r="F851" s="107"/>
      <c r="G851" s="122"/>
      <c r="H851" s="108"/>
      <c r="I851" s="122"/>
      <c r="J851" s="108"/>
      <c r="K851" s="108"/>
      <c r="L851" s="109">
        <f>IF(ISBLANK(G851),"",COUNTIF(G851:K851,"&gt;=0"))</f>
      </c>
      <c r="M851" s="123">
        <f>IF(ISBLANK(G851),"",(IF(LEFT(G851,1)="-",1,0)+IF(LEFT(H851,1)="-",1,0)+IF(LEFT(I851,1)="-",1,0)+IF(LEFT(J851,1)="-",1,0)+IF(LEFT(K851,1)="-",1,0)))</f>
      </c>
      <c r="N851" s="111">
        <f t="shared" si="26"/>
      </c>
      <c r="O851" s="112">
        <f t="shared" si="26"/>
      </c>
      <c r="P851" s="74"/>
      <c r="Q851" s="3"/>
    </row>
    <row r="852" spans="2:17" ht="16.5" thickBot="1">
      <c r="B852" s="68"/>
      <c r="C852" s="71"/>
      <c r="D852" s="71"/>
      <c r="E852" s="71"/>
      <c r="F852" s="71"/>
      <c r="G852" s="71"/>
      <c r="H852" s="71"/>
      <c r="I852" s="71"/>
      <c r="J852" s="124" t="s">
        <v>21</v>
      </c>
      <c r="K852" s="125"/>
      <c r="L852" s="126">
        <f>IF(ISBLANK(E847),"",SUM(L847:L851))</f>
      </c>
      <c r="M852" s="127">
        <f>IF(ISBLANK(F847),"",SUM(M847:M851))</f>
      </c>
      <c r="N852" s="128">
        <f>IF(ISBLANK(G847),"",SUM(N847:N851))</f>
        <v>1</v>
      </c>
      <c r="O852" s="129">
        <f>IF(ISBLANK(G847),"",SUM(O847:O851))</f>
        <v>3</v>
      </c>
      <c r="P852" s="74"/>
      <c r="Q852" s="3"/>
    </row>
    <row r="853" spans="2:17" ht="15.75">
      <c r="B853" s="68"/>
      <c r="C853" s="70" t="s">
        <v>95</v>
      </c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80"/>
      <c r="Q853" s="3"/>
    </row>
    <row r="854" spans="2:17" ht="15.75">
      <c r="B854" s="68"/>
      <c r="C854" s="130" t="s">
        <v>96</v>
      </c>
      <c r="D854" s="130"/>
      <c r="E854" s="130" t="s">
        <v>97</v>
      </c>
      <c r="F854" s="131"/>
      <c r="G854" s="130"/>
      <c r="H854" s="130" t="s">
        <v>8</v>
      </c>
      <c r="I854" s="131"/>
      <c r="J854" s="130"/>
      <c r="K854" s="132" t="s">
        <v>98</v>
      </c>
      <c r="L854" s="69"/>
      <c r="M854" s="71"/>
      <c r="N854" s="71"/>
      <c r="O854" s="71"/>
      <c r="P854" s="80"/>
      <c r="Q854" s="3"/>
    </row>
    <row r="855" spans="2:17" ht="18.75" thickBot="1">
      <c r="B855" s="68"/>
      <c r="C855" s="71"/>
      <c r="D855" s="71"/>
      <c r="E855" s="71"/>
      <c r="F855" s="71"/>
      <c r="G855" s="71"/>
      <c r="H855" s="71"/>
      <c r="I855" s="71"/>
      <c r="J855" s="71"/>
      <c r="K855" s="155" t="str">
        <f>IF(N852=3,D839,IF(O852=3,H839,""))</f>
        <v>TuKa</v>
      </c>
      <c r="L855" s="156"/>
      <c r="M855" s="156"/>
      <c r="N855" s="156"/>
      <c r="O855" s="157"/>
      <c r="P855" s="74"/>
      <c r="Q855" s="3"/>
    </row>
    <row r="856" spans="2:17" ht="18">
      <c r="B856" s="133"/>
      <c r="C856" s="134"/>
      <c r="D856" s="134"/>
      <c r="E856" s="134"/>
      <c r="F856" s="134"/>
      <c r="G856" s="134"/>
      <c r="H856" s="134"/>
      <c r="I856" s="134"/>
      <c r="J856" s="134"/>
      <c r="K856" s="135"/>
      <c r="L856" s="135"/>
      <c r="M856" s="135"/>
      <c r="N856" s="135"/>
      <c r="O856" s="135"/>
      <c r="P856" s="136"/>
      <c r="Q856" s="3"/>
    </row>
    <row r="857" spans="2:17" ht="16.5" thickBot="1"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3"/>
    </row>
    <row r="858" spans="2:17" ht="18">
      <c r="B858" s="58"/>
      <c r="C858" s="58"/>
      <c r="D858" s="58"/>
      <c r="E858" s="58"/>
      <c r="F858" s="58"/>
      <c r="G858" s="58"/>
      <c r="H858" s="58"/>
      <c r="I858" s="58"/>
      <c r="J858" s="59"/>
      <c r="K858" s="59"/>
      <c r="L858" s="59"/>
      <c r="M858" s="59"/>
      <c r="N858" s="59"/>
      <c r="O858" s="60"/>
      <c r="P858" s="3"/>
      <c r="Q858" s="3"/>
    </row>
    <row r="859" spans="2:17" ht="15">
      <c r="B859" s="61" t="s">
        <v>99</v>
      </c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2:17" ht="1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2:17" ht="1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2:17" ht="1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2:17" ht="15.75">
      <c r="B863" s="63"/>
      <c r="C863" s="64"/>
      <c r="D863" s="65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7"/>
      <c r="Q863" s="3"/>
    </row>
    <row r="864" spans="2:17" ht="15.75">
      <c r="B864" s="68"/>
      <c r="C864" s="69"/>
      <c r="D864" s="70" t="s">
        <v>109</v>
      </c>
      <c r="E864" s="71"/>
      <c r="F864" s="71"/>
      <c r="G864" s="69"/>
      <c r="H864" s="72" t="s">
        <v>84</v>
      </c>
      <c r="I864" s="73"/>
      <c r="J864" s="171" t="s">
        <v>186</v>
      </c>
      <c r="K864" s="160"/>
      <c r="L864" s="160"/>
      <c r="M864" s="160"/>
      <c r="N864" s="160"/>
      <c r="O864" s="161"/>
      <c r="P864" s="74"/>
      <c r="Q864" s="3"/>
    </row>
    <row r="865" spans="2:17" ht="20.25">
      <c r="B865" s="68"/>
      <c r="C865" s="75"/>
      <c r="D865" s="76" t="s">
        <v>110</v>
      </c>
      <c r="E865" s="71"/>
      <c r="F865" s="71"/>
      <c r="G865" s="69"/>
      <c r="H865" s="72" t="s">
        <v>85</v>
      </c>
      <c r="I865" s="73"/>
      <c r="J865" s="171"/>
      <c r="K865" s="160"/>
      <c r="L865" s="160"/>
      <c r="M865" s="160"/>
      <c r="N865" s="160"/>
      <c r="O865" s="161"/>
      <c r="P865" s="74"/>
      <c r="Q865" s="3"/>
    </row>
    <row r="866" spans="2:17" ht="15.75">
      <c r="B866" s="68"/>
      <c r="C866" s="71"/>
      <c r="D866" s="71" t="s">
        <v>111</v>
      </c>
      <c r="E866" s="71"/>
      <c r="F866" s="71"/>
      <c r="G866" s="71"/>
      <c r="H866" s="72" t="s">
        <v>86</v>
      </c>
      <c r="I866" s="77"/>
      <c r="J866" s="171" t="s">
        <v>159</v>
      </c>
      <c r="K866" s="171"/>
      <c r="L866" s="171"/>
      <c r="M866" s="171"/>
      <c r="N866" s="171"/>
      <c r="O866" s="166"/>
      <c r="P866" s="74"/>
      <c r="Q866" s="3"/>
    </row>
    <row r="867" spans="2:17" ht="15.75">
      <c r="B867" s="68"/>
      <c r="C867" s="71"/>
      <c r="D867" s="71"/>
      <c r="E867" s="71"/>
      <c r="F867" s="71"/>
      <c r="G867" s="71"/>
      <c r="H867" s="72" t="s">
        <v>112</v>
      </c>
      <c r="I867" s="73"/>
      <c r="J867" s="163"/>
      <c r="K867" s="164"/>
      <c r="L867" s="164"/>
      <c r="M867" s="78" t="s">
        <v>113</v>
      </c>
      <c r="N867" s="165"/>
      <c r="O867" s="166"/>
      <c r="P867" s="74"/>
      <c r="Q867" s="3"/>
    </row>
    <row r="868" spans="2:17" ht="15.75">
      <c r="B868" s="68"/>
      <c r="C868" s="69"/>
      <c r="D868" s="79" t="s">
        <v>87</v>
      </c>
      <c r="E868" s="71"/>
      <c r="F868" s="71"/>
      <c r="G868" s="71"/>
      <c r="H868" s="79" t="s">
        <v>87</v>
      </c>
      <c r="I868" s="71"/>
      <c r="J868" s="71"/>
      <c r="K868" s="71"/>
      <c r="L868" s="71"/>
      <c r="M868" s="71"/>
      <c r="N868" s="71"/>
      <c r="O868" s="71"/>
      <c r="P868" s="80"/>
      <c r="Q868" s="3"/>
    </row>
    <row r="869" spans="2:17" ht="15.75">
      <c r="B869" s="74"/>
      <c r="C869" s="81" t="s">
        <v>114</v>
      </c>
      <c r="D869" s="167" t="s">
        <v>38</v>
      </c>
      <c r="E869" s="168"/>
      <c r="F869" s="82"/>
      <c r="G869" s="83" t="s">
        <v>114</v>
      </c>
      <c r="H869" s="167" t="s">
        <v>42</v>
      </c>
      <c r="I869" s="169"/>
      <c r="J869" s="169"/>
      <c r="K869" s="169"/>
      <c r="L869" s="169"/>
      <c r="M869" s="169"/>
      <c r="N869" s="169"/>
      <c r="O869" s="170"/>
      <c r="P869" s="74"/>
      <c r="Q869" s="3"/>
    </row>
    <row r="870" spans="2:17" ht="15.75">
      <c r="B870" s="74"/>
      <c r="C870" s="84" t="s">
        <v>88</v>
      </c>
      <c r="D870" s="158" t="s">
        <v>167</v>
      </c>
      <c r="E870" s="159" t="s">
        <v>115</v>
      </c>
      <c r="F870" s="85"/>
      <c r="G870" s="86" t="s">
        <v>89</v>
      </c>
      <c r="H870" s="158" t="s">
        <v>170</v>
      </c>
      <c r="I870" s="160" t="s">
        <v>116</v>
      </c>
      <c r="J870" s="160" t="s">
        <v>116</v>
      </c>
      <c r="K870" s="160" t="s">
        <v>116</v>
      </c>
      <c r="L870" s="160" t="s">
        <v>116</v>
      </c>
      <c r="M870" s="160" t="s">
        <v>116</v>
      </c>
      <c r="N870" s="160" t="s">
        <v>116</v>
      </c>
      <c r="O870" s="161" t="s">
        <v>116</v>
      </c>
      <c r="P870" s="74"/>
      <c r="Q870" s="3"/>
    </row>
    <row r="871" spans="2:17" ht="15.75">
      <c r="B871" s="74"/>
      <c r="C871" s="87" t="s">
        <v>51</v>
      </c>
      <c r="D871" s="158" t="s">
        <v>168</v>
      </c>
      <c r="E871" s="159" t="s">
        <v>117</v>
      </c>
      <c r="F871" s="85"/>
      <c r="G871" s="88" t="s">
        <v>90</v>
      </c>
      <c r="H871" s="158" t="s">
        <v>169</v>
      </c>
      <c r="I871" s="160" t="s">
        <v>118</v>
      </c>
      <c r="J871" s="160" t="s">
        <v>118</v>
      </c>
      <c r="K871" s="160" t="s">
        <v>118</v>
      </c>
      <c r="L871" s="160" t="s">
        <v>118</v>
      </c>
      <c r="M871" s="160" t="s">
        <v>118</v>
      </c>
      <c r="N871" s="160" t="s">
        <v>118</v>
      </c>
      <c r="O871" s="161" t="s">
        <v>118</v>
      </c>
      <c r="P871" s="74"/>
      <c r="Q871" s="3"/>
    </row>
    <row r="872" spans="2:17" ht="15.75">
      <c r="B872" s="68"/>
      <c r="C872" s="89" t="s">
        <v>91</v>
      </c>
      <c r="D872" s="90"/>
      <c r="E872" s="91"/>
      <c r="F872" s="92"/>
      <c r="G872" s="89" t="s">
        <v>91</v>
      </c>
      <c r="H872" s="93"/>
      <c r="I872" s="93"/>
      <c r="J872" s="93"/>
      <c r="K872" s="93"/>
      <c r="L872" s="93"/>
      <c r="M872" s="93"/>
      <c r="N872" s="93"/>
      <c r="O872" s="93"/>
      <c r="P872" s="80"/>
      <c r="Q872" s="3"/>
    </row>
    <row r="873" spans="2:17" ht="15.75">
      <c r="B873" s="74"/>
      <c r="C873" s="84"/>
      <c r="D873" s="158" t="s">
        <v>167</v>
      </c>
      <c r="E873" s="162" t="s">
        <v>115</v>
      </c>
      <c r="F873" s="85"/>
      <c r="G873" s="86"/>
      <c r="H873" s="158"/>
      <c r="I873" s="160" t="s">
        <v>116</v>
      </c>
      <c r="J873" s="160" t="s">
        <v>116</v>
      </c>
      <c r="K873" s="160" t="s">
        <v>116</v>
      </c>
      <c r="L873" s="160" t="s">
        <v>116</v>
      </c>
      <c r="M873" s="160" t="s">
        <v>116</v>
      </c>
      <c r="N873" s="160" t="s">
        <v>116</v>
      </c>
      <c r="O873" s="161" t="s">
        <v>116</v>
      </c>
      <c r="P873" s="74"/>
      <c r="Q873" s="3"/>
    </row>
    <row r="874" spans="2:17" ht="15.75">
      <c r="B874" s="74"/>
      <c r="C874" s="94"/>
      <c r="D874" s="158" t="s">
        <v>168</v>
      </c>
      <c r="E874" s="162" t="s">
        <v>117</v>
      </c>
      <c r="F874" s="85"/>
      <c r="G874" s="95"/>
      <c r="H874" s="158"/>
      <c r="I874" s="160" t="s">
        <v>118</v>
      </c>
      <c r="J874" s="160" t="s">
        <v>118</v>
      </c>
      <c r="K874" s="160" t="s">
        <v>118</v>
      </c>
      <c r="L874" s="160" t="s">
        <v>118</v>
      </c>
      <c r="M874" s="160" t="s">
        <v>118</v>
      </c>
      <c r="N874" s="160" t="s">
        <v>118</v>
      </c>
      <c r="O874" s="161" t="s">
        <v>118</v>
      </c>
      <c r="P874" s="74"/>
      <c r="Q874" s="3"/>
    </row>
    <row r="875" spans="2:17" ht="15.75">
      <c r="B875" s="68"/>
      <c r="C875" s="71"/>
      <c r="D875" s="71"/>
      <c r="E875" s="71"/>
      <c r="F875" s="71"/>
      <c r="G875" s="96" t="s">
        <v>119</v>
      </c>
      <c r="H875" s="79"/>
      <c r="I875" s="79"/>
      <c r="J875" s="79"/>
      <c r="K875" s="71"/>
      <c r="L875" s="71"/>
      <c r="M875" s="71"/>
      <c r="N875" s="97"/>
      <c r="O875" s="69"/>
      <c r="P875" s="80"/>
      <c r="Q875" s="3"/>
    </row>
    <row r="876" spans="2:17" ht="15.75">
      <c r="B876" s="68"/>
      <c r="C876" s="98" t="s">
        <v>92</v>
      </c>
      <c r="D876" s="71"/>
      <c r="E876" s="71"/>
      <c r="F876" s="71"/>
      <c r="G876" s="99" t="s">
        <v>120</v>
      </c>
      <c r="H876" s="99" t="s">
        <v>121</v>
      </c>
      <c r="I876" s="99" t="s">
        <v>122</v>
      </c>
      <c r="J876" s="99" t="s">
        <v>123</v>
      </c>
      <c r="K876" s="99" t="s">
        <v>124</v>
      </c>
      <c r="L876" s="100" t="s">
        <v>5</v>
      </c>
      <c r="M876" s="101"/>
      <c r="N876" s="102" t="s">
        <v>93</v>
      </c>
      <c r="O876" s="103" t="s">
        <v>94</v>
      </c>
      <c r="P876" s="74"/>
      <c r="Q876" s="3"/>
    </row>
    <row r="877" spans="2:17" ht="15.75">
      <c r="B877" s="74"/>
      <c r="C877" s="104" t="s">
        <v>125</v>
      </c>
      <c r="D877" s="105" t="str">
        <f>IF(+D870&gt;"",D870&amp;"-"&amp;H870,"")</f>
        <v>Joonatan Nieminen-Evert Aittokallio</v>
      </c>
      <c r="E877" s="106"/>
      <c r="F877" s="107"/>
      <c r="G877" s="108">
        <v>5</v>
      </c>
      <c r="H877" s="108">
        <v>4</v>
      </c>
      <c r="I877" s="108">
        <v>5</v>
      </c>
      <c r="J877" s="108"/>
      <c r="K877" s="108"/>
      <c r="L877" s="109">
        <f>IF(ISBLANK(G877),"",COUNTIF(G877:K877,"&gt;=0"))</f>
        <v>3</v>
      </c>
      <c r="M877" s="110">
        <f>IF(ISBLANK(G877),"",(IF(LEFT(G877,1)="-",1,0)+IF(LEFT(H877,1)="-",1,0)+IF(LEFT(I877,1)="-",1,0)+IF(LEFT(J877,1)="-",1,0)+IF(LEFT(K877,1)="-",1,0)))</f>
        <v>0</v>
      </c>
      <c r="N877" s="111">
        <f aca="true" t="shared" si="27" ref="N877:O881">IF(L877=3,1,"")</f>
        <v>1</v>
      </c>
      <c r="O877" s="112">
        <f t="shared" si="27"/>
      </c>
      <c r="P877" s="74"/>
      <c r="Q877" s="3"/>
    </row>
    <row r="878" spans="2:17" ht="15.75">
      <c r="B878" s="74"/>
      <c r="C878" s="104" t="s">
        <v>126</v>
      </c>
      <c r="D878" s="106" t="str">
        <f>IF(D871&gt;"",D871&amp;" - "&amp;H871,"")</f>
        <v>Eero Ahola - Shenran Wang</v>
      </c>
      <c r="E878" s="105"/>
      <c r="F878" s="107"/>
      <c r="G878" s="113">
        <v>10</v>
      </c>
      <c r="H878" s="108">
        <v>10</v>
      </c>
      <c r="I878" s="108">
        <v>7</v>
      </c>
      <c r="J878" s="108"/>
      <c r="K878" s="108"/>
      <c r="L878" s="109">
        <f>IF(ISBLANK(G878),"",COUNTIF(G878:K878,"&gt;=0"))</f>
        <v>3</v>
      </c>
      <c r="M878" s="110">
        <f>IF(ISBLANK(G878),"",(IF(LEFT(G878,1)="-",1,0)+IF(LEFT(H878,1)="-",1,0)+IF(LEFT(I878,1)="-",1,0)+IF(LEFT(J878,1)="-",1,0)+IF(LEFT(K878,1)="-",1,0)))</f>
        <v>0</v>
      </c>
      <c r="N878" s="111">
        <f t="shared" si="27"/>
        <v>1</v>
      </c>
      <c r="O878" s="112">
        <f t="shared" si="27"/>
      </c>
      <c r="P878" s="74"/>
      <c r="Q878" s="3"/>
    </row>
    <row r="879" spans="2:17" ht="15.75">
      <c r="B879" s="74"/>
      <c r="C879" s="114" t="s">
        <v>127</v>
      </c>
      <c r="D879" s="115" t="str">
        <f>IF(D873&gt;"",D873&amp;" / "&amp;D874,"")</f>
        <v>Joonatan Nieminen / Eero Ahola</v>
      </c>
      <c r="E879" s="116">
        <f>IF(H873&gt;"",H873&amp;" / "&amp;H874,"")</f>
      </c>
      <c r="F879" s="117"/>
      <c r="G879" s="118">
        <v>8</v>
      </c>
      <c r="H879" s="119">
        <v>10</v>
      </c>
      <c r="I879" s="120">
        <v>9</v>
      </c>
      <c r="J879" s="120"/>
      <c r="K879" s="120"/>
      <c r="L879" s="109">
        <f>IF(ISBLANK(G879),"",COUNTIF(G879:K879,"&gt;=0"))</f>
        <v>3</v>
      </c>
      <c r="M879" s="110">
        <f>IF(ISBLANK(G879),"",(IF(LEFT(G879,1)="-",1,0)+IF(LEFT(H879,1)="-",1,0)+IF(LEFT(I879,1)="-",1,0)+IF(LEFT(J879,1)="-",1,0)+IF(LEFT(K879,1)="-",1,0)))</f>
        <v>0</v>
      </c>
      <c r="N879" s="111">
        <f t="shared" si="27"/>
        <v>1</v>
      </c>
      <c r="O879" s="112">
        <f t="shared" si="27"/>
      </c>
      <c r="P879" s="74"/>
      <c r="Q879" s="3"/>
    </row>
    <row r="880" spans="2:17" ht="15.75">
      <c r="B880" s="74"/>
      <c r="C880" s="104" t="s">
        <v>128</v>
      </c>
      <c r="D880" s="106" t="str">
        <f>IF(+D870&gt;"",D870&amp;" - "&amp;H871,"")</f>
        <v>Joonatan Nieminen - Shenran Wang</v>
      </c>
      <c r="E880" s="105"/>
      <c r="F880" s="107"/>
      <c r="G880" s="121"/>
      <c r="H880" s="108"/>
      <c r="I880" s="108"/>
      <c r="J880" s="108"/>
      <c r="K880" s="122"/>
      <c r="L880" s="109">
        <f>IF(ISBLANK(G880),"",COUNTIF(G880:K880,"&gt;=0"))</f>
      </c>
      <c r="M880" s="110">
        <f>IF(ISBLANK(G880),"",(IF(LEFT(G880,1)="-",1,0)+IF(LEFT(H880,1)="-",1,0)+IF(LEFT(I880,1)="-",1,0)+IF(LEFT(J880,1)="-",1,0)+IF(LEFT(K880,1)="-",1,0)))</f>
      </c>
      <c r="N880" s="111">
        <f t="shared" si="27"/>
      </c>
      <c r="O880" s="112">
        <f t="shared" si="27"/>
      </c>
      <c r="P880" s="74"/>
      <c r="Q880" s="3"/>
    </row>
    <row r="881" spans="2:17" ht="16.5" thickBot="1">
      <c r="B881" s="74"/>
      <c r="C881" s="104" t="s">
        <v>129</v>
      </c>
      <c r="D881" s="106" t="str">
        <f>IF(+D871&gt;"",D871&amp;" - "&amp;H870,"")</f>
        <v>Eero Ahola - Evert Aittokallio</v>
      </c>
      <c r="E881" s="105"/>
      <c r="F881" s="107"/>
      <c r="G881" s="122"/>
      <c r="H881" s="108"/>
      <c r="I881" s="122"/>
      <c r="J881" s="108"/>
      <c r="K881" s="108"/>
      <c r="L881" s="109">
        <f>IF(ISBLANK(G881),"",COUNTIF(G881:K881,"&gt;=0"))</f>
      </c>
      <c r="M881" s="123">
        <f>IF(ISBLANK(G881),"",(IF(LEFT(G881,1)="-",1,0)+IF(LEFT(H881,1)="-",1,0)+IF(LEFT(I881,1)="-",1,0)+IF(LEFT(J881,1)="-",1,0)+IF(LEFT(K881,1)="-",1,0)))</f>
      </c>
      <c r="N881" s="111">
        <f t="shared" si="27"/>
      </c>
      <c r="O881" s="112">
        <f t="shared" si="27"/>
      </c>
      <c r="P881" s="74"/>
      <c r="Q881" s="3"/>
    </row>
    <row r="882" spans="2:17" ht="16.5" thickBot="1">
      <c r="B882" s="68"/>
      <c r="C882" s="71"/>
      <c r="D882" s="71"/>
      <c r="E882" s="71"/>
      <c r="F882" s="71"/>
      <c r="G882" s="71"/>
      <c r="H882" s="71"/>
      <c r="I882" s="71"/>
      <c r="J882" s="124" t="s">
        <v>21</v>
      </c>
      <c r="K882" s="125"/>
      <c r="L882" s="126">
        <f>IF(ISBLANK(E877),"",SUM(L877:L881))</f>
      </c>
      <c r="M882" s="127">
        <f>IF(ISBLANK(F877),"",SUM(M877:M881))</f>
      </c>
      <c r="N882" s="128">
        <f>IF(ISBLANK(G877),"",SUM(N877:N881))</f>
        <v>3</v>
      </c>
      <c r="O882" s="129">
        <f>IF(ISBLANK(G877),"",SUM(O877:O881))</f>
        <v>0</v>
      </c>
      <c r="P882" s="74"/>
      <c r="Q882" s="3"/>
    </row>
    <row r="883" spans="2:17" ht="15.75">
      <c r="B883" s="68"/>
      <c r="C883" s="70" t="s">
        <v>95</v>
      </c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80"/>
      <c r="Q883" s="3"/>
    </row>
    <row r="884" spans="2:17" ht="15.75">
      <c r="B884" s="68"/>
      <c r="C884" s="130" t="s">
        <v>96</v>
      </c>
      <c r="D884" s="130"/>
      <c r="E884" s="130" t="s">
        <v>97</v>
      </c>
      <c r="F884" s="131"/>
      <c r="G884" s="130"/>
      <c r="H884" s="130" t="s">
        <v>8</v>
      </c>
      <c r="I884" s="131"/>
      <c r="J884" s="130"/>
      <c r="K884" s="132" t="s">
        <v>98</v>
      </c>
      <c r="L884" s="69"/>
      <c r="M884" s="71"/>
      <c r="N884" s="71"/>
      <c r="O884" s="71"/>
      <c r="P884" s="80"/>
      <c r="Q884" s="3"/>
    </row>
    <row r="885" spans="2:17" ht="18.75" thickBot="1">
      <c r="B885" s="68"/>
      <c r="C885" s="71"/>
      <c r="D885" s="71"/>
      <c r="E885" s="71"/>
      <c r="F885" s="71"/>
      <c r="G885" s="71"/>
      <c r="H885" s="71"/>
      <c r="I885" s="71"/>
      <c r="J885" s="71"/>
      <c r="K885" s="155" t="str">
        <f>IF(N882=3,D869,IF(O882=3,H869,""))</f>
        <v>Por-83 1</v>
      </c>
      <c r="L885" s="156"/>
      <c r="M885" s="156"/>
      <c r="N885" s="156"/>
      <c r="O885" s="157"/>
      <c r="P885" s="74"/>
      <c r="Q885" s="3"/>
    </row>
    <row r="886" spans="2:17" ht="18">
      <c r="B886" s="133"/>
      <c r="C886" s="134"/>
      <c r="D886" s="134"/>
      <c r="E886" s="134"/>
      <c r="F886" s="134"/>
      <c r="G886" s="134"/>
      <c r="H886" s="134"/>
      <c r="I886" s="134"/>
      <c r="J886" s="134"/>
      <c r="K886" s="135"/>
      <c r="L886" s="135"/>
      <c r="M886" s="135"/>
      <c r="N886" s="135"/>
      <c r="O886" s="135"/>
      <c r="P886" s="136"/>
      <c r="Q886" s="3"/>
    </row>
    <row r="887" spans="2:17" ht="16.5" thickBot="1"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3"/>
    </row>
    <row r="888" spans="2:17" ht="18">
      <c r="B888" s="58"/>
      <c r="C888" s="58"/>
      <c r="D888" s="58"/>
      <c r="E888" s="58"/>
      <c r="F888" s="58"/>
      <c r="G888" s="58"/>
      <c r="H888" s="58"/>
      <c r="I888" s="58"/>
      <c r="J888" s="59"/>
      <c r="K888" s="59"/>
      <c r="L888" s="59"/>
      <c r="M888" s="59"/>
      <c r="N888" s="59"/>
      <c r="O888" s="60"/>
      <c r="P888" s="3"/>
      <c r="Q888" s="3"/>
    </row>
    <row r="889" spans="2:17" ht="15">
      <c r="B889" s="61" t="s">
        <v>99</v>
      </c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2:17" ht="1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2:17" ht="1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2:17" ht="1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2:17" ht="15.75">
      <c r="B893" s="63"/>
      <c r="C893" s="64"/>
      <c r="D893" s="65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7"/>
      <c r="Q893" s="3"/>
    </row>
    <row r="894" spans="2:17" ht="15.75">
      <c r="B894" s="68"/>
      <c r="C894" s="69"/>
      <c r="D894" s="70" t="s">
        <v>109</v>
      </c>
      <c r="E894" s="71"/>
      <c r="F894" s="71"/>
      <c r="G894" s="69"/>
      <c r="H894" s="72" t="s">
        <v>84</v>
      </c>
      <c r="I894" s="73"/>
      <c r="J894" s="171" t="s">
        <v>186</v>
      </c>
      <c r="K894" s="160"/>
      <c r="L894" s="160"/>
      <c r="M894" s="160"/>
      <c r="N894" s="160"/>
      <c r="O894" s="161"/>
      <c r="P894" s="74"/>
      <c r="Q894" s="3"/>
    </row>
    <row r="895" spans="2:17" ht="20.25">
      <c r="B895" s="68"/>
      <c r="C895" s="75"/>
      <c r="D895" s="76" t="s">
        <v>110</v>
      </c>
      <c r="E895" s="71"/>
      <c r="F895" s="71"/>
      <c r="G895" s="69"/>
      <c r="H895" s="72" t="s">
        <v>85</v>
      </c>
      <c r="I895" s="73"/>
      <c r="J895" s="171"/>
      <c r="K895" s="160"/>
      <c r="L895" s="160"/>
      <c r="M895" s="160"/>
      <c r="N895" s="160"/>
      <c r="O895" s="161"/>
      <c r="P895" s="74"/>
      <c r="Q895" s="3"/>
    </row>
    <row r="896" spans="2:17" ht="15.75">
      <c r="B896" s="68"/>
      <c r="C896" s="71"/>
      <c r="D896" s="71" t="s">
        <v>111</v>
      </c>
      <c r="E896" s="71"/>
      <c r="F896" s="71"/>
      <c r="G896" s="71"/>
      <c r="H896" s="72" t="s">
        <v>86</v>
      </c>
      <c r="I896" s="77"/>
      <c r="J896" s="171" t="s">
        <v>159</v>
      </c>
      <c r="K896" s="171"/>
      <c r="L896" s="171"/>
      <c r="M896" s="171"/>
      <c r="N896" s="171"/>
      <c r="O896" s="166"/>
      <c r="P896" s="74"/>
      <c r="Q896" s="3"/>
    </row>
    <row r="897" spans="2:17" ht="15.75">
      <c r="B897" s="68"/>
      <c r="C897" s="71"/>
      <c r="D897" s="71"/>
      <c r="E897" s="71"/>
      <c r="F897" s="71"/>
      <c r="G897" s="71"/>
      <c r="H897" s="72" t="s">
        <v>112</v>
      </c>
      <c r="I897" s="73"/>
      <c r="J897" s="163"/>
      <c r="K897" s="164"/>
      <c r="L897" s="164"/>
      <c r="M897" s="78" t="s">
        <v>113</v>
      </c>
      <c r="N897" s="165"/>
      <c r="O897" s="166"/>
      <c r="P897" s="74"/>
      <c r="Q897" s="3"/>
    </row>
    <row r="898" spans="2:17" ht="15.75">
      <c r="B898" s="68"/>
      <c r="C898" s="69"/>
      <c r="D898" s="79" t="s">
        <v>87</v>
      </c>
      <c r="E898" s="71"/>
      <c r="F898" s="71"/>
      <c r="G898" s="71"/>
      <c r="H898" s="79" t="s">
        <v>87</v>
      </c>
      <c r="I898" s="71"/>
      <c r="J898" s="71"/>
      <c r="K898" s="71"/>
      <c r="L898" s="71"/>
      <c r="M898" s="71"/>
      <c r="N898" s="71"/>
      <c r="O898" s="71"/>
      <c r="P898" s="80"/>
      <c r="Q898" s="3"/>
    </row>
    <row r="899" spans="2:17" ht="15.75">
      <c r="B899" s="74"/>
      <c r="C899" s="81" t="s">
        <v>114</v>
      </c>
      <c r="D899" s="167" t="s">
        <v>103</v>
      </c>
      <c r="E899" s="168"/>
      <c r="F899" s="82"/>
      <c r="G899" s="83" t="s">
        <v>114</v>
      </c>
      <c r="H899" s="167" t="s">
        <v>78</v>
      </c>
      <c r="I899" s="169"/>
      <c r="J899" s="169"/>
      <c r="K899" s="169"/>
      <c r="L899" s="169"/>
      <c r="M899" s="169"/>
      <c r="N899" s="169"/>
      <c r="O899" s="170"/>
      <c r="P899" s="74"/>
      <c r="Q899" s="3"/>
    </row>
    <row r="900" spans="2:17" ht="15.75">
      <c r="B900" s="74"/>
      <c r="C900" s="84" t="s">
        <v>88</v>
      </c>
      <c r="D900" s="158" t="s">
        <v>171</v>
      </c>
      <c r="E900" s="159" t="s">
        <v>115</v>
      </c>
      <c r="F900" s="85"/>
      <c r="G900" s="86" t="s">
        <v>89</v>
      </c>
      <c r="H900" s="158" t="s">
        <v>165</v>
      </c>
      <c r="I900" s="160" t="s">
        <v>116</v>
      </c>
      <c r="J900" s="160" t="s">
        <v>116</v>
      </c>
      <c r="K900" s="160" t="s">
        <v>116</v>
      </c>
      <c r="L900" s="160" t="s">
        <v>116</v>
      </c>
      <c r="M900" s="160" t="s">
        <v>116</v>
      </c>
      <c r="N900" s="160" t="s">
        <v>116</v>
      </c>
      <c r="O900" s="161" t="s">
        <v>116</v>
      </c>
      <c r="P900" s="74"/>
      <c r="Q900" s="3"/>
    </row>
    <row r="901" spans="2:17" ht="15.75">
      <c r="B901" s="74"/>
      <c r="C901" s="87" t="s">
        <v>51</v>
      </c>
      <c r="D901" s="158" t="s">
        <v>161</v>
      </c>
      <c r="E901" s="159" t="s">
        <v>117</v>
      </c>
      <c r="F901" s="85"/>
      <c r="G901" s="88" t="s">
        <v>90</v>
      </c>
      <c r="H901" s="158" t="s">
        <v>172</v>
      </c>
      <c r="I901" s="160" t="s">
        <v>118</v>
      </c>
      <c r="J901" s="160" t="s">
        <v>118</v>
      </c>
      <c r="K901" s="160" t="s">
        <v>118</v>
      </c>
      <c r="L901" s="160" t="s">
        <v>118</v>
      </c>
      <c r="M901" s="160" t="s">
        <v>118</v>
      </c>
      <c r="N901" s="160" t="s">
        <v>118</v>
      </c>
      <c r="O901" s="161" t="s">
        <v>118</v>
      </c>
      <c r="P901" s="74"/>
      <c r="Q901" s="3"/>
    </row>
    <row r="902" spans="2:17" ht="15.75">
      <c r="B902" s="68"/>
      <c r="C902" s="89" t="s">
        <v>91</v>
      </c>
      <c r="D902" s="90"/>
      <c r="E902" s="91"/>
      <c r="F902" s="92"/>
      <c r="G902" s="89" t="s">
        <v>91</v>
      </c>
      <c r="H902" s="93"/>
      <c r="I902" s="93"/>
      <c r="J902" s="93"/>
      <c r="K902" s="93"/>
      <c r="L902" s="93"/>
      <c r="M902" s="93"/>
      <c r="N902" s="93"/>
      <c r="O902" s="93"/>
      <c r="P902" s="80"/>
      <c r="Q902" s="3"/>
    </row>
    <row r="903" spans="2:17" ht="15.75">
      <c r="B903" s="74"/>
      <c r="C903" s="84"/>
      <c r="D903" s="158" t="s">
        <v>171</v>
      </c>
      <c r="E903" s="162" t="s">
        <v>115</v>
      </c>
      <c r="F903" s="85"/>
      <c r="G903" s="86"/>
      <c r="H903" s="158" t="s">
        <v>165</v>
      </c>
      <c r="I903" s="160" t="s">
        <v>116</v>
      </c>
      <c r="J903" s="160" t="s">
        <v>116</v>
      </c>
      <c r="K903" s="160" t="s">
        <v>116</v>
      </c>
      <c r="L903" s="160" t="s">
        <v>116</v>
      </c>
      <c r="M903" s="160" t="s">
        <v>116</v>
      </c>
      <c r="N903" s="160" t="s">
        <v>116</v>
      </c>
      <c r="O903" s="161" t="s">
        <v>116</v>
      </c>
      <c r="P903" s="74"/>
      <c r="Q903" s="3"/>
    </row>
    <row r="904" spans="2:17" ht="15.75">
      <c r="B904" s="74"/>
      <c r="C904" s="94"/>
      <c r="D904" s="158" t="s">
        <v>161</v>
      </c>
      <c r="E904" s="162" t="s">
        <v>117</v>
      </c>
      <c r="F904" s="85"/>
      <c r="G904" s="95"/>
      <c r="H904" s="158" t="s">
        <v>172</v>
      </c>
      <c r="I904" s="160" t="s">
        <v>118</v>
      </c>
      <c r="J904" s="160" t="s">
        <v>118</v>
      </c>
      <c r="K904" s="160" t="s">
        <v>118</v>
      </c>
      <c r="L904" s="160" t="s">
        <v>118</v>
      </c>
      <c r="M904" s="160" t="s">
        <v>118</v>
      </c>
      <c r="N904" s="160" t="s">
        <v>118</v>
      </c>
      <c r="O904" s="161" t="s">
        <v>118</v>
      </c>
      <c r="P904" s="74"/>
      <c r="Q904" s="3"/>
    </row>
    <row r="905" spans="2:17" ht="15.75">
      <c r="B905" s="68"/>
      <c r="C905" s="71"/>
      <c r="D905" s="71"/>
      <c r="E905" s="71"/>
      <c r="F905" s="71"/>
      <c r="G905" s="96" t="s">
        <v>119</v>
      </c>
      <c r="H905" s="79"/>
      <c r="I905" s="79"/>
      <c r="J905" s="79"/>
      <c r="K905" s="71"/>
      <c r="L905" s="71"/>
      <c r="M905" s="71"/>
      <c r="N905" s="97"/>
      <c r="O905" s="69"/>
      <c r="P905" s="80"/>
      <c r="Q905" s="3"/>
    </row>
    <row r="906" spans="2:17" ht="15.75">
      <c r="B906" s="68"/>
      <c r="C906" s="98" t="s">
        <v>92</v>
      </c>
      <c r="D906" s="71"/>
      <c r="E906" s="71"/>
      <c r="F906" s="71"/>
      <c r="G906" s="99" t="s">
        <v>120</v>
      </c>
      <c r="H906" s="99" t="s">
        <v>121</v>
      </c>
      <c r="I906" s="99" t="s">
        <v>122</v>
      </c>
      <c r="J906" s="99" t="s">
        <v>123</v>
      </c>
      <c r="K906" s="99" t="s">
        <v>124</v>
      </c>
      <c r="L906" s="100" t="s">
        <v>5</v>
      </c>
      <c r="M906" s="101"/>
      <c r="N906" s="102" t="s">
        <v>93</v>
      </c>
      <c r="O906" s="103" t="s">
        <v>94</v>
      </c>
      <c r="P906" s="74"/>
      <c r="Q906" s="3"/>
    </row>
    <row r="907" spans="2:17" ht="15.75">
      <c r="B907" s="74"/>
      <c r="C907" s="104" t="s">
        <v>125</v>
      </c>
      <c r="D907" s="105" t="str">
        <f>IF(+D900&gt;"",D900&amp;"-"&amp;H900,"")</f>
        <v>Teo Tuminen-Joonas Sopanen</v>
      </c>
      <c r="E907" s="106"/>
      <c r="F907" s="107"/>
      <c r="G907" s="108">
        <v>9</v>
      </c>
      <c r="H907" s="108">
        <v>7</v>
      </c>
      <c r="I907" s="108">
        <v>9</v>
      </c>
      <c r="J907" s="108"/>
      <c r="K907" s="108"/>
      <c r="L907" s="109">
        <f>IF(ISBLANK(G907),"",COUNTIF(G907:K907,"&gt;=0"))</f>
        <v>3</v>
      </c>
      <c r="M907" s="110">
        <f>IF(ISBLANK(G907),"",(IF(LEFT(G907,1)="-",1,0)+IF(LEFT(H907,1)="-",1,0)+IF(LEFT(I907,1)="-",1,0)+IF(LEFT(J907,1)="-",1,0)+IF(LEFT(K907,1)="-",1,0)))</f>
        <v>0</v>
      </c>
      <c r="N907" s="111">
        <f aca="true" t="shared" si="28" ref="N907:O911">IF(L907=3,1,"")</f>
        <v>1</v>
      </c>
      <c r="O907" s="112">
        <f t="shared" si="28"/>
      </c>
      <c r="P907" s="74"/>
      <c r="Q907" s="3"/>
    </row>
    <row r="908" spans="2:17" ht="15.75">
      <c r="B908" s="74"/>
      <c r="C908" s="104" t="s">
        <v>126</v>
      </c>
      <c r="D908" s="106" t="str">
        <f>IF(D901&gt;"",D901&amp;" - "&amp;H901,"")</f>
        <v>Anders Kittilä - Lauri jalkanen</v>
      </c>
      <c r="E908" s="105"/>
      <c r="F908" s="107"/>
      <c r="G908" s="113">
        <v>9</v>
      </c>
      <c r="H908" s="108">
        <v>9</v>
      </c>
      <c r="I908" s="108">
        <v>-9</v>
      </c>
      <c r="J908" s="108">
        <v>9</v>
      </c>
      <c r="K908" s="108"/>
      <c r="L908" s="109">
        <f>IF(ISBLANK(G908),"",COUNTIF(G908:K908,"&gt;=0"))</f>
        <v>3</v>
      </c>
      <c r="M908" s="110">
        <f>IF(ISBLANK(G908),"",(IF(LEFT(G908,1)="-",1,0)+IF(LEFT(H908,1)="-",1,0)+IF(LEFT(I908,1)="-",1,0)+IF(LEFT(J908,1)="-",1,0)+IF(LEFT(K908,1)="-",1,0)))</f>
        <v>1</v>
      </c>
      <c r="N908" s="111">
        <f t="shared" si="28"/>
        <v>1</v>
      </c>
      <c r="O908" s="112">
        <f t="shared" si="28"/>
      </c>
      <c r="P908" s="74"/>
      <c r="Q908" s="3"/>
    </row>
    <row r="909" spans="2:17" ht="15.75">
      <c r="B909" s="74"/>
      <c r="C909" s="114" t="s">
        <v>127</v>
      </c>
      <c r="D909" s="115" t="str">
        <f>IF(D903&gt;"",D903&amp;" / "&amp;D904,"")</f>
        <v>Teo Tuminen / Anders Kittilä</v>
      </c>
      <c r="E909" s="116" t="str">
        <f>IF(H903&gt;"",H903&amp;" / "&amp;H904,"")</f>
        <v>Joonas Sopanen / Lauri jalkanen</v>
      </c>
      <c r="F909" s="117"/>
      <c r="G909" s="118">
        <v>4</v>
      </c>
      <c r="H909" s="119">
        <v>11</v>
      </c>
      <c r="I909" s="120">
        <v>9</v>
      </c>
      <c r="J909" s="120"/>
      <c r="K909" s="120"/>
      <c r="L909" s="109">
        <f>IF(ISBLANK(G909),"",COUNTIF(G909:K909,"&gt;=0"))</f>
        <v>3</v>
      </c>
      <c r="M909" s="110">
        <f>IF(ISBLANK(G909),"",(IF(LEFT(G909,1)="-",1,0)+IF(LEFT(H909,1)="-",1,0)+IF(LEFT(I909,1)="-",1,0)+IF(LEFT(J909,1)="-",1,0)+IF(LEFT(K909,1)="-",1,0)))</f>
        <v>0</v>
      </c>
      <c r="N909" s="111">
        <f t="shared" si="28"/>
        <v>1</v>
      </c>
      <c r="O909" s="112">
        <f t="shared" si="28"/>
      </c>
      <c r="P909" s="74"/>
      <c r="Q909" s="3"/>
    </row>
    <row r="910" spans="2:17" ht="15.75">
      <c r="B910" s="74"/>
      <c r="C910" s="104" t="s">
        <v>128</v>
      </c>
      <c r="D910" s="106" t="str">
        <f>IF(+D900&gt;"",D900&amp;" - "&amp;H901,"")</f>
        <v>Teo Tuminen - Lauri jalkanen</v>
      </c>
      <c r="E910" s="105"/>
      <c r="F910" s="107"/>
      <c r="G910" s="121"/>
      <c r="H910" s="108"/>
      <c r="I910" s="108"/>
      <c r="J910" s="108"/>
      <c r="K910" s="122"/>
      <c r="L910" s="109">
        <f>IF(ISBLANK(G910),"",COUNTIF(G910:K910,"&gt;=0"))</f>
      </c>
      <c r="M910" s="110">
        <f>IF(ISBLANK(G910),"",(IF(LEFT(G910,1)="-",1,0)+IF(LEFT(H910,1)="-",1,0)+IF(LEFT(I910,1)="-",1,0)+IF(LEFT(J910,1)="-",1,0)+IF(LEFT(K910,1)="-",1,0)))</f>
      </c>
      <c r="N910" s="111">
        <f t="shared" si="28"/>
      </c>
      <c r="O910" s="112">
        <f t="shared" si="28"/>
      </c>
      <c r="P910" s="74"/>
      <c r="Q910" s="3"/>
    </row>
    <row r="911" spans="2:17" ht="16.5" thickBot="1">
      <c r="B911" s="74"/>
      <c r="C911" s="104" t="s">
        <v>129</v>
      </c>
      <c r="D911" s="106" t="str">
        <f>IF(+D901&gt;"",D901&amp;" - "&amp;H900,"")</f>
        <v>Anders Kittilä - Joonas Sopanen</v>
      </c>
      <c r="E911" s="105"/>
      <c r="F911" s="107"/>
      <c r="G911" s="122"/>
      <c r="H911" s="108"/>
      <c r="I911" s="122"/>
      <c r="J911" s="108"/>
      <c r="K911" s="108"/>
      <c r="L911" s="109">
        <f>IF(ISBLANK(G911),"",COUNTIF(G911:K911,"&gt;=0"))</f>
      </c>
      <c r="M911" s="123">
        <f>IF(ISBLANK(G911),"",(IF(LEFT(G911,1)="-",1,0)+IF(LEFT(H911,1)="-",1,0)+IF(LEFT(I911,1)="-",1,0)+IF(LEFT(J911,1)="-",1,0)+IF(LEFT(K911,1)="-",1,0)))</f>
      </c>
      <c r="N911" s="111">
        <f t="shared" si="28"/>
      </c>
      <c r="O911" s="112">
        <f t="shared" si="28"/>
      </c>
      <c r="P911" s="74"/>
      <c r="Q911" s="3"/>
    </row>
    <row r="912" spans="2:17" ht="16.5" thickBot="1">
      <c r="B912" s="68"/>
      <c r="C912" s="71"/>
      <c r="D912" s="71"/>
      <c r="E912" s="71"/>
      <c r="F912" s="71"/>
      <c r="G912" s="71"/>
      <c r="H912" s="71"/>
      <c r="I912" s="71"/>
      <c r="J912" s="124" t="s">
        <v>21</v>
      </c>
      <c r="K912" s="125"/>
      <c r="L912" s="126">
        <f>IF(ISBLANK(E907),"",SUM(L907:L911))</f>
      </c>
      <c r="M912" s="127">
        <f>IF(ISBLANK(F907),"",SUM(M907:M911))</f>
      </c>
      <c r="N912" s="128">
        <f>IF(ISBLANK(G907),"",SUM(N907:N911))</f>
        <v>3</v>
      </c>
      <c r="O912" s="129">
        <f>IF(ISBLANK(G907),"",SUM(O907:O911))</f>
        <v>0</v>
      </c>
      <c r="P912" s="74"/>
      <c r="Q912" s="3"/>
    </row>
    <row r="913" spans="2:17" ht="15.75">
      <c r="B913" s="68"/>
      <c r="C913" s="70" t="s">
        <v>95</v>
      </c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80"/>
      <c r="Q913" s="3"/>
    </row>
    <row r="914" spans="2:17" ht="15.75">
      <c r="B914" s="68"/>
      <c r="C914" s="130" t="s">
        <v>96</v>
      </c>
      <c r="D914" s="130"/>
      <c r="E914" s="130" t="s">
        <v>97</v>
      </c>
      <c r="F914" s="131"/>
      <c r="G914" s="130"/>
      <c r="H914" s="130" t="s">
        <v>8</v>
      </c>
      <c r="I914" s="131"/>
      <c r="J914" s="130"/>
      <c r="K914" s="132" t="s">
        <v>98</v>
      </c>
      <c r="L914" s="69"/>
      <c r="M914" s="71"/>
      <c r="N914" s="71"/>
      <c r="O914" s="71"/>
      <c r="P914" s="80"/>
      <c r="Q914" s="3"/>
    </row>
    <row r="915" spans="2:17" ht="18.75" thickBot="1">
      <c r="B915" s="68"/>
      <c r="C915" s="71"/>
      <c r="D915" s="71"/>
      <c r="E915" s="71"/>
      <c r="F915" s="71"/>
      <c r="G915" s="71"/>
      <c r="H915" s="71"/>
      <c r="I915" s="71"/>
      <c r="J915" s="71"/>
      <c r="K915" s="155" t="str">
        <f>IF(N912=3,D899,IF(O912=3,H899,""))</f>
        <v>GraPi</v>
      </c>
      <c r="L915" s="156"/>
      <c r="M915" s="156"/>
      <c r="N915" s="156"/>
      <c r="O915" s="157"/>
      <c r="P915" s="74"/>
      <c r="Q915" s="3"/>
    </row>
    <row r="916" spans="2:17" ht="18">
      <c r="B916" s="133"/>
      <c r="C916" s="134"/>
      <c r="D916" s="134"/>
      <c r="E916" s="134"/>
      <c r="F916" s="134"/>
      <c r="G916" s="134"/>
      <c r="H916" s="134"/>
      <c r="I916" s="134"/>
      <c r="J916" s="134"/>
      <c r="K916" s="135"/>
      <c r="L916" s="135"/>
      <c r="M916" s="135"/>
      <c r="N916" s="135"/>
      <c r="O916" s="135"/>
      <c r="P916" s="136"/>
      <c r="Q916" s="3"/>
    </row>
    <row r="917" spans="2:17" ht="16.5" thickBot="1"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3"/>
    </row>
    <row r="918" spans="2:17" ht="18">
      <c r="B918" s="58"/>
      <c r="C918" s="58"/>
      <c r="D918" s="58"/>
      <c r="E918" s="58"/>
      <c r="F918" s="58"/>
      <c r="G918" s="58"/>
      <c r="H918" s="58"/>
      <c r="I918" s="58"/>
      <c r="J918" s="59"/>
      <c r="K918" s="59"/>
      <c r="L918" s="59"/>
      <c r="M918" s="59"/>
      <c r="N918" s="59"/>
      <c r="O918" s="60"/>
      <c r="P918" s="3"/>
      <c r="Q918" s="3"/>
    </row>
    <row r="919" spans="2:17" ht="15">
      <c r="B919" s="61" t="s">
        <v>99</v>
      </c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2:17" ht="1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2:17" ht="1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2:17" ht="1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2:17" ht="15.75">
      <c r="B923" s="63"/>
      <c r="C923" s="64"/>
      <c r="D923" s="65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7"/>
      <c r="Q923" s="3"/>
    </row>
    <row r="924" spans="2:17" ht="15.75">
      <c r="B924" s="68"/>
      <c r="C924" s="69"/>
      <c r="D924" s="70" t="s">
        <v>109</v>
      </c>
      <c r="E924" s="71"/>
      <c r="F924" s="71"/>
      <c r="G924" s="69"/>
      <c r="H924" s="72" t="s">
        <v>84</v>
      </c>
      <c r="I924" s="73"/>
      <c r="J924" s="171" t="s">
        <v>186</v>
      </c>
      <c r="K924" s="160"/>
      <c r="L924" s="160"/>
      <c r="M924" s="160"/>
      <c r="N924" s="160"/>
      <c r="O924" s="161"/>
      <c r="P924" s="74"/>
      <c r="Q924" s="3"/>
    </row>
    <row r="925" spans="2:17" ht="20.25">
      <c r="B925" s="68"/>
      <c r="C925" s="75"/>
      <c r="D925" s="76" t="s">
        <v>110</v>
      </c>
      <c r="E925" s="71"/>
      <c r="F925" s="71"/>
      <c r="G925" s="69"/>
      <c r="H925" s="72" t="s">
        <v>85</v>
      </c>
      <c r="I925" s="73"/>
      <c r="J925" s="171"/>
      <c r="K925" s="160"/>
      <c r="L925" s="160"/>
      <c r="M925" s="160"/>
      <c r="N925" s="160"/>
      <c r="O925" s="161"/>
      <c r="P925" s="74"/>
      <c r="Q925" s="3"/>
    </row>
    <row r="926" spans="2:17" ht="15.75">
      <c r="B926" s="68"/>
      <c r="C926" s="71"/>
      <c r="D926" s="71" t="s">
        <v>111</v>
      </c>
      <c r="E926" s="71"/>
      <c r="F926" s="71"/>
      <c r="G926" s="71"/>
      <c r="H926" s="72" t="s">
        <v>86</v>
      </c>
      <c r="I926" s="77"/>
      <c r="J926" s="171" t="s">
        <v>159</v>
      </c>
      <c r="K926" s="171"/>
      <c r="L926" s="171"/>
      <c r="M926" s="171"/>
      <c r="N926" s="171"/>
      <c r="O926" s="166"/>
      <c r="P926" s="74"/>
      <c r="Q926" s="3"/>
    </row>
    <row r="927" spans="2:17" ht="15.75">
      <c r="B927" s="68"/>
      <c r="C927" s="71"/>
      <c r="D927" s="71"/>
      <c r="E927" s="71"/>
      <c r="F927" s="71"/>
      <c r="G927" s="71"/>
      <c r="H927" s="72" t="s">
        <v>112</v>
      </c>
      <c r="I927" s="73"/>
      <c r="J927" s="163"/>
      <c r="K927" s="164"/>
      <c r="L927" s="164"/>
      <c r="M927" s="78" t="s">
        <v>113</v>
      </c>
      <c r="N927" s="165"/>
      <c r="O927" s="166"/>
      <c r="P927" s="74"/>
      <c r="Q927" s="3"/>
    </row>
    <row r="928" spans="2:17" ht="15.75">
      <c r="B928" s="68"/>
      <c r="C928" s="69"/>
      <c r="D928" s="79" t="s">
        <v>87</v>
      </c>
      <c r="E928" s="71"/>
      <c r="F928" s="71"/>
      <c r="G928" s="71"/>
      <c r="H928" s="79" t="s">
        <v>87</v>
      </c>
      <c r="I928" s="71"/>
      <c r="J928" s="71"/>
      <c r="K928" s="71"/>
      <c r="L928" s="71"/>
      <c r="M928" s="71"/>
      <c r="N928" s="71"/>
      <c r="O928" s="71"/>
      <c r="P928" s="80"/>
      <c r="Q928" s="3"/>
    </row>
    <row r="929" spans="2:17" ht="15.75">
      <c r="B929" s="74"/>
      <c r="C929" s="81" t="s">
        <v>114</v>
      </c>
      <c r="D929" s="167" t="s">
        <v>78</v>
      </c>
      <c r="E929" s="168"/>
      <c r="F929" s="82"/>
      <c r="G929" s="83" t="s">
        <v>114</v>
      </c>
      <c r="H929" s="167" t="s">
        <v>38</v>
      </c>
      <c r="I929" s="169"/>
      <c r="J929" s="169"/>
      <c r="K929" s="169"/>
      <c r="L929" s="169"/>
      <c r="M929" s="169"/>
      <c r="N929" s="169"/>
      <c r="O929" s="170"/>
      <c r="P929" s="74"/>
      <c r="Q929" s="3"/>
    </row>
    <row r="930" spans="2:17" ht="15.75">
      <c r="B930" s="74"/>
      <c r="C930" s="84" t="s">
        <v>88</v>
      </c>
      <c r="D930" s="158" t="s">
        <v>164</v>
      </c>
      <c r="E930" s="159" t="s">
        <v>115</v>
      </c>
      <c r="F930" s="85"/>
      <c r="G930" s="86" t="s">
        <v>89</v>
      </c>
      <c r="H930" s="158" t="s">
        <v>168</v>
      </c>
      <c r="I930" s="160" t="s">
        <v>116</v>
      </c>
      <c r="J930" s="160" t="s">
        <v>116</v>
      </c>
      <c r="K930" s="160" t="s">
        <v>116</v>
      </c>
      <c r="L930" s="160" t="s">
        <v>116</v>
      </c>
      <c r="M930" s="160" t="s">
        <v>116</v>
      </c>
      <c r="N930" s="160" t="s">
        <v>116</v>
      </c>
      <c r="O930" s="161" t="s">
        <v>116</v>
      </c>
      <c r="P930" s="74"/>
      <c r="Q930" s="3"/>
    </row>
    <row r="931" spans="2:17" ht="15.75">
      <c r="B931" s="74"/>
      <c r="C931" s="87" t="s">
        <v>51</v>
      </c>
      <c r="D931" s="158" t="s">
        <v>165</v>
      </c>
      <c r="E931" s="159" t="s">
        <v>117</v>
      </c>
      <c r="F931" s="85"/>
      <c r="G931" s="88" t="s">
        <v>90</v>
      </c>
      <c r="H931" s="158" t="s">
        <v>167</v>
      </c>
      <c r="I931" s="160" t="s">
        <v>118</v>
      </c>
      <c r="J931" s="160" t="s">
        <v>118</v>
      </c>
      <c r="K931" s="160" t="s">
        <v>118</v>
      </c>
      <c r="L931" s="160" t="s">
        <v>118</v>
      </c>
      <c r="M931" s="160" t="s">
        <v>118</v>
      </c>
      <c r="N931" s="160" t="s">
        <v>118</v>
      </c>
      <c r="O931" s="161" t="s">
        <v>118</v>
      </c>
      <c r="P931" s="74"/>
      <c r="Q931" s="3"/>
    </row>
    <row r="932" spans="2:17" ht="15.75">
      <c r="B932" s="68"/>
      <c r="C932" s="89" t="s">
        <v>91</v>
      </c>
      <c r="D932" s="90"/>
      <c r="E932" s="91"/>
      <c r="F932" s="92"/>
      <c r="G932" s="89" t="s">
        <v>91</v>
      </c>
      <c r="H932" s="93"/>
      <c r="I932" s="93"/>
      <c r="J932" s="93"/>
      <c r="K932" s="93"/>
      <c r="L932" s="93"/>
      <c r="M932" s="93"/>
      <c r="N932" s="93"/>
      <c r="O932" s="93"/>
      <c r="P932" s="80"/>
      <c r="Q932" s="3"/>
    </row>
    <row r="933" spans="2:17" ht="15.75">
      <c r="B933" s="74"/>
      <c r="C933" s="84"/>
      <c r="D933" s="158" t="s">
        <v>164</v>
      </c>
      <c r="E933" s="162" t="s">
        <v>115</v>
      </c>
      <c r="F933" s="85"/>
      <c r="G933" s="86"/>
      <c r="H933" s="158" t="s">
        <v>168</v>
      </c>
      <c r="I933" s="160" t="s">
        <v>116</v>
      </c>
      <c r="J933" s="160" t="s">
        <v>116</v>
      </c>
      <c r="K933" s="160" t="s">
        <v>116</v>
      </c>
      <c r="L933" s="160" t="s">
        <v>116</v>
      </c>
      <c r="M933" s="160" t="s">
        <v>116</v>
      </c>
      <c r="N933" s="160" t="s">
        <v>116</v>
      </c>
      <c r="O933" s="161" t="s">
        <v>116</v>
      </c>
      <c r="P933" s="74"/>
      <c r="Q933" s="3"/>
    </row>
    <row r="934" spans="2:17" ht="15.75">
      <c r="B934" s="74"/>
      <c r="C934" s="94"/>
      <c r="D934" s="158" t="s">
        <v>165</v>
      </c>
      <c r="E934" s="162" t="s">
        <v>117</v>
      </c>
      <c r="F934" s="85"/>
      <c r="G934" s="95"/>
      <c r="H934" s="158" t="s">
        <v>167</v>
      </c>
      <c r="I934" s="160" t="s">
        <v>118</v>
      </c>
      <c r="J934" s="160" t="s">
        <v>118</v>
      </c>
      <c r="K934" s="160" t="s">
        <v>118</v>
      </c>
      <c r="L934" s="160" t="s">
        <v>118</v>
      </c>
      <c r="M934" s="160" t="s">
        <v>118</v>
      </c>
      <c r="N934" s="160" t="s">
        <v>118</v>
      </c>
      <c r="O934" s="161" t="s">
        <v>118</v>
      </c>
      <c r="P934" s="74"/>
      <c r="Q934" s="3"/>
    </row>
    <row r="935" spans="2:17" ht="15.75">
      <c r="B935" s="68"/>
      <c r="C935" s="71"/>
      <c r="D935" s="71"/>
      <c r="E935" s="71"/>
      <c r="F935" s="71"/>
      <c r="G935" s="96" t="s">
        <v>119</v>
      </c>
      <c r="H935" s="79"/>
      <c r="I935" s="79"/>
      <c r="J935" s="79"/>
      <c r="K935" s="71"/>
      <c r="L935" s="71"/>
      <c r="M935" s="71"/>
      <c r="N935" s="97"/>
      <c r="O935" s="69"/>
      <c r="P935" s="80"/>
      <c r="Q935" s="3"/>
    </row>
    <row r="936" spans="2:17" ht="15.75">
      <c r="B936" s="68"/>
      <c r="C936" s="98" t="s">
        <v>92</v>
      </c>
      <c r="D936" s="71"/>
      <c r="E936" s="71"/>
      <c r="F936" s="71"/>
      <c r="G936" s="99" t="s">
        <v>120</v>
      </c>
      <c r="H936" s="99" t="s">
        <v>121</v>
      </c>
      <c r="I936" s="99" t="s">
        <v>122</v>
      </c>
      <c r="J936" s="99" t="s">
        <v>123</v>
      </c>
      <c r="K936" s="99" t="s">
        <v>124</v>
      </c>
      <c r="L936" s="100" t="s">
        <v>5</v>
      </c>
      <c r="M936" s="101"/>
      <c r="N936" s="102" t="s">
        <v>93</v>
      </c>
      <c r="O936" s="103" t="s">
        <v>94</v>
      </c>
      <c r="P936" s="74"/>
      <c r="Q936" s="3"/>
    </row>
    <row r="937" spans="2:17" ht="15.75">
      <c r="B937" s="74"/>
      <c r="C937" s="104" t="s">
        <v>125</v>
      </c>
      <c r="D937" s="105" t="str">
        <f>IF(+D930&gt;"",D930&amp;"-"&amp;H930,"")</f>
        <v>Lauri Jalkanen-Eero Ahola</v>
      </c>
      <c r="E937" s="106"/>
      <c r="F937" s="107"/>
      <c r="G937" s="108">
        <v>-3</v>
      </c>
      <c r="H937" s="108">
        <v>-5</v>
      </c>
      <c r="I937" s="108">
        <v>-6</v>
      </c>
      <c r="J937" s="108"/>
      <c r="K937" s="108"/>
      <c r="L937" s="109">
        <f>IF(ISBLANK(G937),"",COUNTIF(G937:K937,"&gt;=0"))</f>
        <v>0</v>
      </c>
      <c r="M937" s="110">
        <f>IF(ISBLANK(G937),"",(IF(LEFT(G937,1)="-",1,0)+IF(LEFT(H937,1)="-",1,0)+IF(LEFT(I937,1)="-",1,0)+IF(LEFT(J937,1)="-",1,0)+IF(LEFT(K937,1)="-",1,0)))</f>
        <v>3</v>
      </c>
      <c r="N937" s="111">
        <f aca="true" t="shared" si="29" ref="N937:O941">IF(L937=3,1,"")</f>
      </c>
      <c r="O937" s="112">
        <f t="shared" si="29"/>
        <v>1</v>
      </c>
      <c r="P937" s="74"/>
      <c r="Q937" s="3"/>
    </row>
    <row r="938" spans="2:17" ht="15.75">
      <c r="B938" s="74"/>
      <c r="C938" s="104" t="s">
        <v>126</v>
      </c>
      <c r="D938" s="106" t="str">
        <f>IF(D931&gt;"",D931&amp;" - "&amp;H931,"")</f>
        <v>Joonas Sopanen - Joonatan Nieminen</v>
      </c>
      <c r="E938" s="105"/>
      <c r="F938" s="107"/>
      <c r="G938" s="113">
        <v>-2</v>
      </c>
      <c r="H938" s="108">
        <v>-3</v>
      </c>
      <c r="I938" s="108">
        <v>-2</v>
      </c>
      <c r="J938" s="108"/>
      <c r="K938" s="108"/>
      <c r="L938" s="109">
        <f>IF(ISBLANK(G938),"",COUNTIF(G938:K938,"&gt;=0"))</f>
        <v>0</v>
      </c>
      <c r="M938" s="110">
        <f>IF(ISBLANK(G938),"",(IF(LEFT(G938,1)="-",1,0)+IF(LEFT(H938,1)="-",1,0)+IF(LEFT(I938,1)="-",1,0)+IF(LEFT(J938,1)="-",1,0)+IF(LEFT(K938,1)="-",1,0)))</f>
        <v>3</v>
      </c>
      <c r="N938" s="111">
        <f t="shared" si="29"/>
      </c>
      <c r="O938" s="112">
        <f t="shared" si="29"/>
        <v>1</v>
      </c>
      <c r="P938" s="74"/>
      <c r="Q938" s="3"/>
    </row>
    <row r="939" spans="2:17" ht="15.75">
      <c r="B939" s="74"/>
      <c r="C939" s="114" t="s">
        <v>127</v>
      </c>
      <c r="D939" s="115" t="str">
        <f>IF(D933&gt;"",D933&amp;" / "&amp;D934,"")</f>
        <v>Lauri Jalkanen / Joonas Sopanen</v>
      </c>
      <c r="E939" s="116" t="str">
        <f>IF(H933&gt;"",H933&amp;" / "&amp;H934,"")</f>
        <v>Eero Ahola / Joonatan Nieminen</v>
      </c>
      <c r="F939" s="117"/>
      <c r="G939" s="118">
        <v>-1</v>
      </c>
      <c r="H939" s="119">
        <v>-1</v>
      </c>
      <c r="I939" s="120">
        <v>-5</v>
      </c>
      <c r="J939" s="120"/>
      <c r="K939" s="120"/>
      <c r="L939" s="109">
        <f>IF(ISBLANK(G939),"",COUNTIF(G939:K939,"&gt;=0"))</f>
        <v>0</v>
      </c>
      <c r="M939" s="110">
        <f>IF(ISBLANK(G939),"",(IF(LEFT(G939,1)="-",1,0)+IF(LEFT(H939,1)="-",1,0)+IF(LEFT(I939,1)="-",1,0)+IF(LEFT(J939,1)="-",1,0)+IF(LEFT(K939,1)="-",1,0)))</f>
        <v>3</v>
      </c>
      <c r="N939" s="111">
        <f t="shared" si="29"/>
      </c>
      <c r="O939" s="112">
        <f t="shared" si="29"/>
        <v>1</v>
      </c>
      <c r="P939" s="74"/>
      <c r="Q939" s="3"/>
    </row>
    <row r="940" spans="2:17" ht="15.75">
      <c r="B940" s="74"/>
      <c r="C940" s="104" t="s">
        <v>128</v>
      </c>
      <c r="D940" s="106" t="str">
        <f>IF(+D930&gt;"",D930&amp;" - "&amp;H931,"")</f>
        <v>Lauri Jalkanen - Joonatan Nieminen</v>
      </c>
      <c r="E940" s="105"/>
      <c r="F940" s="107"/>
      <c r="G940" s="121"/>
      <c r="H940" s="108"/>
      <c r="I940" s="108"/>
      <c r="J940" s="108"/>
      <c r="K940" s="122"/>
      <c r="L940" s="109">
        <f>IF(ISBLANK(G940),"",COUNTIF(G940:K940,"&gt;=0"))</f>
      </c>
      <c r="M940" s="110">
        <f>IF(ISBLANK(G940),"",(IF(LEFT(G940,1)="-",1,0)+IF(LEFT(H940,1)="-",1,0)+IF(LEFT(I940,1)="-",1,0)+IF(LEFT(J940,1)="-",1,0)+IF(LEFT(K940,1)="-",1,0)))</f>
      </c>
      <c r="N940" s="111">
        <f t="shared" si="29"/>
      </c>
      <c r="O940" s="112">
        <f t="shared" si="29"/>
      </c>
      <c r="P940" s="74"/>
      <c r="Q940" s="3"/>
    </row>
    <row r="941" spans="2:17" ht="16.5" thickBot="1">
      <c r="B941" s="74"/>
      <c r="C941" s="104" t="s">
        <v>129</v>
      </c>
      <c r="D941" s="106" t="str">
        <f>IF(+D931&gt;"",D931&amp;" - "&amp;H930,"")</f>
        <v>Joonas Sopanen - Eero Ahola</v>
      </c>
      <c r="E941" s="105"/>
      <c r="F941" s="107"/>
      <c r="G941" s="122"/>
      <c r="H941" s="108"/>
      <c r="I941" s="122"/>
      <c r="J941" s="108"/>
      <c r="K941" s="108"/>
      <c r="L941" s="109">
        <f>IF(ISBLANK(G941),"",COUNTIF(G941:K941,"&gt;=0"))</f>
      </c>
      <c r="M941" s="123">
        <f>IF(ISBLANK(G941),"",(IF(LEFT(G941,1)="-",1,0)+IF(LEFT(H941,1)="-",1,0)+IF(LEFT(I941,1)="-",1,0)+IF(LEFT(J941,1)="-",1,0)+IF(LEFT(K941,1)="-",1,0)))</f>
      </c>
      <c r="N941" s="111">
        <f t="shared" si="29"/>
      </c>
      <c r="O941" s="112">
        <f t="shared" si="29"/>
      </c>
      <c r="P941" s="74"/>
      <c r="Q941" s="3"/>
    </row>
    <row r="942" spans="2:17" ht="16.5" thickBot="1">
      <c r="B942" s="68"/>
      <c r="C942" s="71"/>
      <c r="D942" s="71"/>
      <c r="E942" s="71"/>
      <c r="F942" s="71"/>
      <c r="G942" s="71"/>
      <c r="H942" s="71"/>
      <c r="I942" s="71"/>
      <c r="J942" s="124" t="s">
        <v>21</v>
      </c>
      <c r="K942" s="125"/>
      <c r="L942" s="126">
        <f>IF(ISBLANK(E937),"",SUM(L937:L941))</f>
      </c>
      <c r="M942" s="127">
        <f>IF(ISBLANK(F937),"",SUM(M937:M941))</f>
      </c>
      <c r="N942" s="128">
        <f>IF(ISBLANK(G937),"",SUM(N937:N941))</f>
        <v>0</v>
      </c>
      <c r="O942" s="129">
        <f>IF(ISBLANK(G937),"",SUM(O937:O941))</f>
        <v>3</v>
      </c>
      <c r="P942" s="74"/>
      <c r="Q942" s="3"/>
    </row>
    <row r="943" spans="2:17" ht="15.75">
      <c r="B943" s="68"/>
      <c r="C943" s="70" t="s">
        <v>95</v>
      </c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80"/>
      <c r="Q943" s="3"/>
    </row>
    <row r="944" spans="2:17" ht="15.75">
      <c r="B944" s="68"/>
      <c r="C944" s="130" t="s">
        <v>96</v>
      </c>
      <c r="D944" s="130"/>
      <c r="E944" s="130" t="s">
        <v>97</v>
      </c>
      <c r="F944" s="131"/>
      <c r="G944" s="130"/>
      <c r="H944" s="130" t="s">
        <v>8</v>
      </c>
      <c r="I944" s="131"/>
      <c r="J944" s="130"/>
      <c r="K944" s="132" t="s">
        <v>98</v>
      </c>
      <c r="L944" s="69"/>
      <c r="M944" s="71"/>
      <c r="N944" s="71"/>
      <c r="O944" s="71"/>
      <c r="P944" s="80"/>
      <c r="Q944" s="3"/>
    </row>
    <row r="945" spans="2:17" ht="18.75" thickBot="1">
      <c r="B945" s="68"/>
      <c r="C945" s="71"/>
      <c r="D945" s="71"/>
      <c r="E945" s="71"/>
      <c r="F945" s="71"/>
      <c r="G945" s="71"/>
      <c r="H945" s="71"/>
      <c r="I945" s="71"/>
      <c r="J945" s="71"/>
      <c r="K945" s="155" t="str">
        <f>IF(N942=3,D929,IF(O942=3,H929,""))</f>
        <v>Por-83 1</v>
      </c>
      <c r="L945" s="156"/>
      <c r="M945" s="156"/>
      <c r="N945" s="156"/>
      <c r="O945" s="157"/>
      <c r="P945" s="74"/>
      <c r="Q945" s="3"/>
    </row>
    <row r="946" spans="2:17" ht="18">
      <c r="B946" s="133"/>
      <c r="C946" s="134"/>
      <c r="D946" s="134"/>
      <c r="E946" s="134"/>
      <c r="F946" s="134"/>
      <c r="G946" s="134"/>
      <c r="H946" s="134"/>
      <c r="I946" s="134"/>
      <c r="J946" s="134"/>
      <c r="K946" s="135"/>
      <c r="L946" s="135"/>
      <c r="M946" s="135"/>
      <c r="N946" s="135"/>
      <c r="O946" s="135"/>
      <c r="P946" s="136"/>
      <c r="Q946" s="3"/>
    </row>
    <row r="947" spans="2:17" ht="16.5" thickBot="1"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3"/>
    </row>
    <row r="948" spans="2:17" ht="18">
      <c r="B948" s="58"/>
      <c r="C948" s="58"/>
      <c r="D948" s="58"/>
      <c r="E948" s="58"/>
      <c r="F948" s="58"/>
      <c r="G948" s="58"/>
      <c r="H948" s="58"/>
      <c r="I948" s="58"/>
      <c r="J948" s="59"/>
      <c r="K948" s="59"/>
      <c r="L948" s="59"/>
      <c r="M948" s="59"/>
      <c r="N948" s="59"/>
      <c r="O948" s="60"/>
      <c r="P948" s="3"/>
      <c r="Q948" s="3"/>
    </row>
    <row r="949" spans="2:17" ht="15">
      <c r="B949" s="61" t="s">
        <v>99</v>
      </c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2:17" ht="1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2:17" ht="1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2:17" ht="1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6" spans="2:17" ht="1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2:17" ht="15.75">
      <c r="B957" s="63"/>
      <c r="C957" s="64"/>
      <c r="D957" s="65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7"/>
      <c r="Q957" s="3"/>
    </row>
    <row r="958" spans="2:17" ht="15.75">
      <c r="B958" s="68"/>
      <c r="C958" s="69"/>
      <c r="D958" s="70" t="s">
        <v>109</v>
      </c>
      <c r="E958" s="71"/>
      <c r="F958" s="71"/>
      <c r="G958" s="69"/>
      <c r="H958" s="72" t="s">
        <v>84</v>
      </c>
      <c r="I958" s="73"/>
      <c r="J958" s="171" t="s">
        <v>186</v>
      </c>
      <c r="K958" s="160"/>
      <c r="L958" s="160"/>
      <c r="M958" s="160"/>
      <c r="N958" s="160"/>
      <c r="O958" s="161"/>
      <c r="P958" s="74"/>
      <c r="Q958" s="3"/>
    </row>
    <row r="959" spans="2:17" ht="20.25">
      <c r="B959" s="68"/>
      <c r="C959" s="75"/>
      <c r="D959" s="76" t="s">
        <v>110</v>
      </c>
      <c r="E959" s="71"/>
      <c r="F959" s="71"/>
      <c r="G959" s="69"/>
      <c r="H959" s="72" t="s">
        <v>85</v>
      </c>
      <c r="I959" s="73"/>
      <c r="J959" s="171"/>
      <c r="K959" s="160"/>
      <c r="L959" s="160"/>
      <c r="M959" s="160"/>
      <c r="N959" s="160"/>
      <c r="O959" s="161"/>
      <c r="P959" s="74"/>
      <c r="Q959" s="3"/>
    </row>
    <row r="960" spans="2:17" ht="15.75">
      <c r="B960" s="68"/>
      <c r="C960" s="71"/>
      <c r="D960" s="71" t="s">
        <v>111</v>
      </c>
      <c r="E960" s="71"/>
      <c r="F960" s="71"/>
      <c r="G960" s="71"/>
      <c r="H960" s="72" t="s">
        <v>86</v>
      </c>
      <c r="I960" s="77"/>
      <c r="J960" s="171" t="s">
        <v>173</v>
      </c>
      <c r="K960" s="171"/>
      <c r="L960" s="171"/>
      <c r="M960" s="171"/>
      <c r="N960" s="171"/>
      <c r="O960" s="166"/>
      <c r="P960" s="74"/>
      <c r="Q960" s="3"/>
    </row>
    <row r="961" spans="2:17" ht="15.75">
      <c r="B961" s="68"/>
      <c r="C961" s="71"/>
      <c r="D961" s="71"/>
      <c r="E961" s="71"/>
      <c r="F961" s="71"/>
      <c r="G961" s="71"/>
      <c r="H961" s="72" t="s">
        <v>112</v>
      </c>
      <c r="I961" s="73"/>
      <c r="J961" s="163"/>
      <c r="K961" s="164"/>
      <c r="L961" s="164"/>
      <c r="M961" s="78" t="s">
        <v>113</v>
      </c>
      <c r="N961" s="165"/>
      <c r="O961" s="166"/>
      <c r="P961" s="74"/>
      <c r="Q961" s="3"/>
    </row>
    <row r="962" spans="2:17" ht="15.75">
      <c r="B962" s="68"/>
      <c r="C962" s="69"/>
      <c r="D962" s="79" t="s">
        <v>87</v>
      </c>
      <c r="E962" s="71"/>
      <c r="F962" s="71"/>
      <c r="G962" s="71"/>
      <c r="H962" s="79" t="s">
        <v>87</v>
      </c>
      <c r="I962" s="71"/>
      <c r="J962" s="71"/>
      <c r="K962" s="71"/>
      <c r="L962" s="71"/>
      <c r="M962" s="71"/>
      <c r="N962" s="71"/>
      <c r="O962" s="71"/>
      <c r="P962" s="80"/>
      <c r="Q962" s="3"/>
    </row>
    <row r="963" spans="2:17" ht="15.75">
      <c r="B963" s="74"/>
      <c r="C963" s="81" t="s">
        <v>114</v>
      </c>
      <c r="D963" s="167" t="s">
        <v>61</v>
      </c>
      <c r="E963" s="168"/>
      <c r="F963" s="82"/>
      <c r="G963" s="83" t="s">
        <v>114</v>
      </c>
      <c r="H963" s="167" t="s">
        <v>132</v>
      </c>
      <c r="I963" s="169"/>
      <c r="J963" s="169"/>
      <c r="K963" s="169"/>
      <c r="L963" s="169"/>
      <c r="M963" s="169"/>
      <c r="N963" s="169"/>
      <c r="O963" s="170"/>
      <c r="P963" s="74"/>
      <c r="Q963" s="3"/>
    </row>
    <row r="964" spans="2:17" ht="15.75">
      <c r="B964" s="74"/>
      <c r="C964" s="84" t="s">
        <v>88</v>
      </c>
      <c r="D964" s="158" t="s">
        <v>141</v>
      </c>
      <c r="E964" s="159" t="s">
        <v>115</v>
      </c>
      <c r="F964" s="85"/>
      <c r="G964" s="86" t="s">
        <v>89</v>
      </c>
      <c r="H964" s="158" t="s">
        <v>134</v>
      </c>
      <c r="I964" s="160" t="s">
        <v>116</v>
      </c>
      <c r="J964" s="160" t="s">
        <v>116</v>
      </c>
      <c r="K964" s="160" t="s">
        <v>116</v>
      </c>
      <c r="L964" s="160" t="s">
        <v>116</v>
      </c>
      <c r="M964" s="160" t="s">
        <v>116</v>
      </c>
      <c r="N964" s="160" t="s">
        <v>116</v>
      </c>
      <c r="O964" s="161" t="s">
        <v>116</v>
      </c>
      <c r="P964" s="74"/>
      <c r="Q964" s="3"/>
    </row>
    <row r="965" spans="2:17" ht="15.75">
      <c r="B965" s="74"/>
      <c r="C965" s="87" t="s">
        <v>51</v>
      </c>
      <c r="D965" s="158" t="s">
        <v>142</v>
      </c>
      <c r="E965" s="159" t="s">
        <v>117</v>
      </c>
      <c r="F965" s="85"/>
      <c r="G965" s="88" t="s">
        <v>90</v>
      </c>
      <c r="H965" s="158" t="s">
        <v>133</v>
      </c>
      <c r="I965" s="160" t="s">
        <v>118</v>
      </c>
      <c r="J965" s="160" t="s">
        <v>118</v>
      </c>
      <c r="K965" s="160" t="s">
        <v>118</v>
      </c>
      <c r="L965" s="160" t="s">
        <v>118</v>
      </c>
      <c r="M965" s="160" t="s">
        <v>118</v>
      </c>
      <c r="N965" s="160" t="s">
        <v>118</v>
      </c>
      <c r="O965" s="161" t="s">
        <v>118</v>
      </c>
      <c r="P965" s="74"/>
      <c r="Q965" s="3"/>
    </row>
    <row r="966" spans="2:17" ht="15.75">
      <c r="B966" s="68"/>
      <c r="C966" s="89" t="s">
        <v>91</v>
      </c>
      <c r="D966" s="90"/>
      <c r="E966" s="91"/>
      <c r="F966" s="92"/>
      <c r="G966" s="89" t="s">
        <v>91</v>
      </c>
      <c r="H966" s="93"/>
      <c r="I966" s="93"/>
      <c r="J966" s="93"/>
      <c r="K966" s="93"/>
      <c r="L966" s="93"/>
      <c r="M966" s="93"/>
      <c r="N966" s="93"/>
      <c r="O966" s="93"/>
      <c r="P966" s="80"/>
      <c r="Q966" s="3"/>
    </row>
    <row r="967" spans="2:17" ht="15.75">
      <c r="B967" s="74"/>
      <c r="C967" s="84"/>
      <c r="D967" s="158" t="s">
        <v>141</v>
      </c>
      <c r="E967" s="162" t="s">
        <v>115</v>
      </c>
      <c r="F967" s="85"/>
      <c r="G967" s="86"/>
      <c r="H967" s="158" t="s">
        <v>134</v>
      </c>
      <c r="I967" s="160" t="s">
        <v>116</v>
      </c>
      <c r="J967" s="160" t="s">
        <v>116</v>
      </c>
      <c r="K967" s="160" t="s">
        <v>116</v>
      </c>
      <c r="L967" s="160" t="s">
        <v>116</v>
      </c>
      <c r="M967" s="160" t="s">
        <v>116</v>
      </c>
      <c r="N967" s="160" t="s">
        <v>116</v>
      </c>
      <c r="O967" s="161" t="s">
        <v>116</v>
      </c>
      <c r="P967" s="74"/>
      <c r="Q967" s="3"/>
    </row>
    <row r="968" spans="2:17" ht="15.75">
      <c r="B968" s="74"/>
      <c r="C968" s="94"/>
      <c r="D968" s="158" t="s">
        <v>142</v>
      </c>
      <c r="E968" s="162" t="s">
        <v>117</v>
      </c>
      <c r="F968" s="85"/>
      <c r="G968" s="95"/>
      <c r="H968" s="158" t="s">
        <v>133</v>
      </c>
      <c r="I968" s="160" t="s">
        <v>118</v>
      </c>
      <c r="J968" s="160" t="s">
        <v>118</v>
      </c>
      <c r="K968" s="160" t="s">
        <v>118</v>
      </c>
      <c r="L968" s="160" t="s">
        <v>118</v>
      </c>
      <c r="M968" s="160" t="s">
        <v>118</v>
      </c>
      <c r="N968" s="160" t="s">
        <v>118</v>
      </c>
      <c r="O968" s="161" t="s">
        <v>118</v>
      </c>
      <c r="P968" s="74"/>
      <c r="Q968" s="3"/>
    </row>
    <row r="969" spans="2:17" ht="15.75">
      <c r="B969" s="68"/>
      <c r="C969" s="71"/>
      <c r="D969" s="71"/>
      <c r="E969" s="71"/>
      <c r="F969" s="71"/>
      <c r="G969" s="96" t="s">
        <v>119</v>
      </c>
      <c r="H969" s="79"/>
      <c r="I969" s="79"/>
      <c r="J969" s="79"/>
      <c r="K969" s="71"/>
      <c r="L969" s="71"/>
      <c r="M969" s="71"/>
      <c r="N969" s="97"/>
      <c r="O969" s="69"/>
      <c r="P969" s="80"/>
      <c r="Q969" s="3"/>
    </row>
    <row r="970" spans="2:17" ht="15.75">
      <c r="B970" s="68"/>
      <c r="C970" s="98" t="s">
        <v>92</v>
      </c>
      <c r="D970" s="71"/>
      <c r="E970" s="71"/>
      <c r="F970" s="71"/>
      <c r="G970" s="99" t="s">
        <v>120</v>
      </c>
      <c r="H970" s="99" t="s">
        <v>121</v>
      </c>
      <c r="I970" s="99" t="s">
        <v>122</v>
      </c>
      <c r="J970" s="99" t="s">
        <v>123</v>
      </c>
      <c r="K970" s="99" t="s">
        <v>124</v>
      </c>
      <c r="L970" s="100" t="s">
        <v>5</v>
      </c>
      <c r="M970" s="101"/>
      <c r="N970" s="102" t="s">
        <v>93</v>
      </c>
      <c r="O970" s="103" t="s">
        <v>94</v>
      </c>
      <c r="P970" s="74"/>
      <c r="Q970" s="3"/>
    </row>
    <row r="971" spans="2:17" ht="15.75">
      <c r="B971" s="74"/>
      <c r="C971" s="104" t="s">
        <v>125</v>
      </c>
      <c r="D971" s="105" t="str">
        <f>IF(+D964&gt;"",D964&amp;"-"&amp;H964,"")</f>
        <v>Veikka Flemming-Johan Nyberg</v>
      </c>
      <c r="E971" s="106"/>
      <c r="F971" s="107"/>
      <c r="G971" s="108">
        <v>5</v>
      </c>
      <c r="H971" s="108">
        <v>5</v>
      </c>
      <c r="I971" s="108">
        <v>8</v>
      </c>
      <c r="J971" s="108"/>
      <c r="K971" s="108"/>
      <c r="L971" s="109">
        <f>IF(ISBLANK(G971),"",COUNTIF(G971:K971,"&gt;=0"))</f>
        <v>3</v>
      </c>
      <c r="M971" s="110">
        <f>IF(ISBLANK(G971),"",(IF(LEFT(G971,1)="-",1,0)+IF(LEFT(H971,1)="-",1,0)+IF(LEFT(I971,1)="-",1,0)+IF(LEFT(J971,1)="-",1,0)+IF(LEFT(K971,1)="-",1,0)))</f>
        <v>0</v>
      </c>
      <c r="N971" s="111">
        <f aca="true" t="shared" si="30" ref="N971:O975">IF(L971=3,1,"")</f>
        <v>1</v>
      </c>
      <c r="O971" s="112">
        <f t="shared" si="30"/>
      </c>
      <c r="P971" s="74"/>
      <c r="Q971" s="3"/>
    </row>
    <row r="972" spans="2:17" ht="15.75">
      <c r="B972" s="74"/>
      <c r="C972" s="104" t="s">
        <v>126</v>
      </c>
      <c r="D972" s="106" t="str">
        <f>IF(D965&gt;"",D965&amp;" - "&amp;H965,"")</f>
        <v>Alex Naumi - Jan Nyberg</v>
      </c>
      <c r="E972" s="105"/>
      <c r="F972" s="107"/>
      <c r="G972" s="113">
        <v>-4</v>
      </c>
      <c r="H972" s="108">
        <v>-2</v>
      </c>
      <c r="I972" s="108">
        <v>-4</v>
      </c>
      <c r="J972" s="108"/>
      <c r="K972" s="108"/>
      <c r="L972" s="109">
        <f>IF(ISBLANK(G972),"",COUNTIF(G972:K972,"&gt;=0"))</f>
        <v>0</v>
      </c>
      <c r="M972" s="110">
        <f>IF(ISBLANK(G972),"",(IF(LEFT(G972,1)="-",1,0)+IF(LEFT(H972,1)="-",1,0)+IF(LEFT(I972,1)="-",1,0)+IF(LEFT(J972,1)="-",1,0)+IF(LEFT(K972,1)="-",1,0)))</f>
        <v>3</v>
      </c>
      <c r="N972" s="111">
        <f t="shared" si="30"/>
      </c>
      <c r="O972" s="112">
        <f t="shared" si="30"/>
        <v>1</v>
      </c>
      <c r="P972" s="74"/>
      <c r="Q972" s="3"/>
    </row>
    <row r="973" spans="2:17" ht="15.75">
      <c r="B973" s="74"/>
      <c r="C973" s="114" t="s">
        <v>127</v>
      </c>
      <c r="D973" s="115" t="str">
        <f>IF(D967&gt;"",D967&amp;" / "&amp;D968,"")</f>
        <v>Veikka Flemming / Alex Naumi</v>
      </c>
      <c r="E973" s="116" t="str">
        <f>IF(H967&gt;"",H967&amp;" / "&amp;H968,"")</f>
        <v>Johan Nyberg / Jan Nyberg</v>
      </c>
      <c r="F973" s="117"/>
      <c r="G973" s="118">
        <v>-9</v>
      </c>
      <c r="H973" s="119">
        <v>10</v>
      </c>
      <c r="I973" s="120">
        <v>-10</v>
      </c>
      <c r="J973" s="120">
        <v>-10</v>
      </c>
      <c r="K973" s="120"/>
      <c r="L973" s="109">
        <f>IF(ISBLANK(G973),"",COUNTIF(G973:K973,"&gt;=0"))</f>
        <v>1</v>
      </c>
      <c r="M973" s="110">
        <f>IF(ISBLANK(G973),"",(IF(LEFT(G973,1)="-",1,0)+IF(LEFT(H973,1)="-",1,0)+IF(LEFT(I973,1)="-",1,0)+IF(LEFT(J973,1)="-",1,0)+IF(LEFT(K973,1)="-",1,0)))</f>
        <v>3</v>
      </c>
      <c r="N973" s="111">
        <f t="shared" si="30"/>
      </c>
      <c r="O973" s="112">
        <f t="shared" si="30"/>
        <v>1</v>
      </c>
      <c r="P973" s="74"/>
      <c r="Q973" s="3"/>
    </row>
    <row r="974" spans="2:17" ht="15.75">
      <c r="B974" s="74"/>
      <c r="C974" s="104" t="s">
        <v>128</v>
      </c>
      <c r="D974" s="106" t="str">
        <f>IF(+D964&gt;"",D964&amp;" - "&amp;H965,"")</f>
        <v>Veikka Flemming - Jan Nyberg</v>
      </c>
      <c r="E974" s="105"/>
      <c r="F974" s="107"/>
      <c r="G974" s="121">
        <v>-9</v>
      </c>
      <c r="H974" s="108">
        <v>-9</v>
      </c>
      <c r="I974" s="108">
        <v>-8</v>
      </c>
      <c r="J974" s="108"/>
      <c r="K974" s="122"/>
      <c r="L974" s="109">
        <f>IF(ISBLANK(G974),"",COUNTIF(G974:K974,"&gt;=0"))</f>
        <v>0</v>
      </c>
      <c r="M974" s="110">
        <f>IF(ISBLANK(G974),"",(IF(LEFT(G974,1)="-",1,0)+IF(LEFT(H974,1)="-",1,0)+IF(LEFT(I974,1)="-",1,0)+IF(LEFT(J974,1)="-",1,0)+IF(LEFT(K974,1)="-",1,0)))</f>
        <v>3</v>
      </c>
      <c r="N974" s="111">
        <f t="shared" si="30"/>
      </c>
      <c r="O974" s="112">
        <f t="shared" si="30"/>
        <v>1</v>
      </c>
      <c r="P974" s="74"/>
      <c r="Q974" s="3"/>
    </row>
    <row r="975" spans="2:17" ht="16.5" thickBot="1">
      <c r="B975" s="74"/>
      <c r="C975" s="104" t="s">
        <v>129</v>
      </c>
      <c r="D975" s="106" t="str">
        <f>IF(+D965&gt;"",D965&amp;" - "&amp;H964,"")</f>
        <v>Alex Naumi - Johan Nyberg</v>
      </c>
      <c r="E975" s="105"/>
      <c r="F975" s="107"/>
      <c r="G975" s="122"/>
      <c r="H975" s="108"/>
      <c r="I975" s="122"/>
      <c r="J975" s="108"/>
      <c r="K975" s="108"/>
      <c r="L975" s="109">
        <f>IF(ISBLANK(G975),"",COUNTIF(G975:K975,"&gt;=0"))</f>
      </c>
      <c r="M975" s="123">
        <f>IF(ISBLANK(G975),"",(IF(LEFT(G975,1)="-",1,0)+IF(LEFT(H975,1)="-",1,0)+IF(LEFT(I975,1)="-",1,0)+IF(LEFT(J975,1)="-",1,0)+IF(LEFT(K975,1)="-",1,0)))</f>
      </c>
      <c r="N975" s="111">
        <f t="shared" si="30"/>
      </c>
      <c r="O975" s="112">
        <f t="shared" si="30"/>
      </c>
      <c r="P975" s="74"/>
      <c r="Q975" s="3"/>
    </row>
    <row r="976" spans="2:17" ht="16.5" thickBot="1">
      <c r="B976" s="68"/>
      <c r="C976" s="71"/>
      <c r="D976" s="71"/>
      <c r="E976" s="71"/>
      <c r="F976" s="71"/>
      <c r="G976" s="71"/>
      <c r="H976" s="71"/>
      <c r="I976" s="71"/>
      <c r="J976" s="124" t="s">
        <v>21</v>
      </c>
      <c r="K976" s="125"/>
      <c r="L976" s="126">
        <f>IF(ISBLANK(E971),"",SUM(L971:L975))</f>
      </c>
      <c r="M976" s="127">
        <f>IF(ISBLANK(F971),"",SUM(M971:M975))</f>
      </c>
      <c r="N976" s="128">
        <f>IF(ISBLANK(G971),"",SUM(N971:N975))</f>
        <v>1</v>
      </c>
      <c r="O976" s="129">
        <f>IF(ISBLANK(G971),"",SUM(O971:O975))</f>
        <v>3</v>
      </c>
      <c r="P976" s="74"/>
      <c r="Q976" s="3"/>
    </row>
    <row r="977" spans="2:17" ht="15.75">
      <c r="B977" s="68"/>
      <c r="C977" s="70" t="s">
        <v>95</v>
      </c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80"/>
      <c r="Q977" s="3"/>
    </row>
    <row r="978" spans="2:17" ht="15.75">
      <c r="B978" s="68"/>
      <c r="C978" s="130" t="s">
        <v>96</v>
      </c>
      <c r="D978" s="130"/>
      <c r="E978" s="130" t="s">
        <v>97</v>
      </c>
      <c r="F978" s="131"/>
      <c r="G978" s="130"/>
      <c r="H978" s="130" t="s">
        <v>8</v>
      </c>
      <c r="I978" s="131"/>
      <c r="J978" s="130"/>
      <c r="K978" s="132" t="s">
        <v>98</v>
      </c>
      <c r="L978" s="69"/>
      <c r="M978" s="71"/>
      <c r="N978" s="71"/>
      <c r="O978" s="71"/>
      <c r="P978" s="80"/>
      <c r="Q978" s="3"/>
    </row>
    <row r="979" spans="2:17" ht="18.75" thickBot="1">
      <c r="B979" s="68"/>
      <c r="C979" s="71"/>
      <c r="D979" s="71"/>
      <c r="E979" s="71"/>
      <c r="F979" s="71"/>
      <c r="G979" s="71"/>
      <c r="H979" s="71"/>
      <c r="I979" s="71"/>
      <c r="J979" s="71"/>
      <c r="K979" s="155" t="str">
        <f>IF(N976=3,D963,IF(O976=3,H963,""))</f>
        <v>PT-Espoo 1</v>
      </c>
      <c r="L979" s="156"/>
      <c r="M979" s="156"/>
      <c r="N979" s="156"/>
      <c r="O979" s="157"/>
      <c r="P979" s="74"/>
      <c r="Q979" s="3"/>
    </row>
    <row r="980" spans="2:17" ht="18">
      <c r="B980" s="133"/>
      <c r="C980" s="134"/>
      <c r="D980" s="134"/>
      <c r="E980" s="134"/>
      <c r="F980" s="134"/>
      <c r="G980" s="134"/>
      <c r="H980" s="134"/>
      <c r="I980" s="134"/>
      <c r="J980" s="134"/>
      <c r="K980" s="135"/>
      <c r="L980" s="135"/>
      <c r="M980" s="135"/>
      <c r="N980" s="135"/>
      <c r="O980" s="135"/>
      <c r="P980" s="136"/>
      <c r="Q980" s="3"/>
    </row>
    <row r="981" spans="2:17" ht="16.5" thickBot="1"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3"/>
    </row>
    <row r="982" spans="2:17" ht="18">
      <c r="B982" s="58"/>
      <c r="C982" s="58"/>
      <c r="D982" s="58"/>
      <c r="E982" s="58"/>
      <c r="F982" s="58"/>
      <c r="G982" s="58"/>
      <c r="H982" s="58"/>
      <c r="I982" s="58"/>
      <c r="J982" s="59"/>
      <c r="K982" s="59"/>
      <c r="L982" s="59"/>
      <c r="M982" s="59"/>
      <c r="N982" s="59"/>
      <c r="O982" s="60"/>
      <c r="P982" s="3"/>
      <c r="Q982" s="3"/>
    </row>
    <row r="983" spans="2:17" ht="15">
      <c r="B983" s="61" t="s">
        <v>99</v>
      </c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2:17" ht="1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2:17" ht="1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2:17" ht="1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2:17" ht="15.75">
      <c r="B987" s="63"/>
      <c r="C987" s="64"/>
      <c r="D987" s="65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7"/>
      <c r="Q987" s="3"/>
    </row>
    <row r="988" spans="2:17" ht="15.75">
      <c r="B988" s="68"/>
      <c r="C988" s="69"/>
      <c r="D988" s="70" t="s">
        <v>109</v>
      </c>
      <c r="E988" s="71"/>
      <c r="F988" s="71"/>
      <c r="G988" s="69"/>
      <c r="H988" s="72" t="s">
        <v>84</v>
      </c>
      <c r="I988" s="73"/>
      <c r="J988" s="171" t="s">
        <v>186</v>
      </c>
      <c r="K988" s="160"/>
      <c r="L988" s="160"/>
      <c r="M988" s="160"/>
      <c r="N988" s="160"/>
      <c r="O988" s="161"/>
      <c r="P988" s="74"/>
      <c r="Q988" s="3"/>
    </row>
    <row r="989" spans="2:17" ht="20.25">
      <c r="B989" s="68"/>
      <c r="C989" s="75"/>
      <c r="D989" s="76" t="s">
        <v>110</v>
      </c>
      <c r="E989" s="71"/>
      <c r="F989" s="71"/>
      <c r="G989" s="69"/>
      <c r="H989" s="72" t="s">
        <v>85</v>
      </c>
      <c r="I989" s="73"/>
      <c r="J989" s="171"/>
      <c r="K989" s="160"/>
      <c r="L989" s="160"/>
      <c r="M989" s="160"/>
      <c r="N989" s="160"/>
      <c r="O989" s="161"/>
      <c r="P989" s="74"/>
      <c r="Q989" s="3"/>
    </row>
    <row r="990" spans="2:17" ht="15.75">
      <c r="B990" s="68"/>
      <c r="C990" s="71"/>
      <c r="D990" s="71" t="s">
        <v>111</v>
      </c>
      <c r="E990" s="71"/>
      <c r="F990" s="71"/>
      <c r="G990" s="71"/>
      <c r="H990" s="72" t="s">
        <v>86</v>
      </c>
      <c r="I990" s="77"/>
      <c r="J990" s="171" t="s">
        <v>174</v>
      </c>
      <c r="K990" s="171"/>
      <c r="L990" s="171"/>
      <c r="M990" s="171"/>
      <c r="N990" s="171"/>
      <c r="O990" s="166"/>
      <c r="P990" s="74"/>
      <c r="Q990" s="3"/>
    </row>
    <row r="991" spans="2:17" ht="15.75">
      <c r="B991" s="68"/>
      <c r="C991" s="71"/>
      <c r="D991" s="71"/>
      <c r="E991" s="71"/>
      <c r="F991" s="71"/>
      <c r="G991" s="71"/>
      <c r="H991" s="72" t="s">
        <v>112</v>
      </c>
      <c r="I991" s="73"/>
      <c r="J991" s="163"/>
      <c r="K991" s="164"/>
      <c r="L991" s="164"/>
      <c r="M991" s="78" t="s">
        <v>113</v>
      </c>
      <c r="N991" s="165"/>
      <c r="O991" s="166"/>
      <c r="P991" s="74"/>
      <c r="Q991" s="3"/>
    </row>
    <row r="992" spans="2:17" ht="15.75">
      <c r="B992" s="68"/>
      <c r="C992" s="69"/>
      <c r="D992" s="79" t="s">
        <v>87</v>
      </c>
      <c r="E992" s="71"/>
      <c r="F992" s="71"/>
      <c r="G992" s="71"/>
      <c r="H992" s="79" t="s">
        <v>87</v>
      </c>
      <c r="I992" s="71"/>
      <c r="J992" s="71"/>
      <c r="K992" s="71"/>
      <c r="L992" s="71"/>
      <c r="M992" s="71"/>
      <c r="N992" s="71"/>
      <c r="O992" s="71"/>
      <c r="P992" s="80"/>
      <c r="Q992" s="3"/>
    </row>
    <row r="993" spans="2:17" ht="15.75">
      <c r="B993" s="74"/>
      <c r="C993" s="81" t="s">
        <v>114</v>
      </c>
      <c r="D993" s="167" t="s">
        <v>38</v>
      </c>
      <c r="E993" s="168"/>
      <c r="F993" s="82"/>
      <c r="G993" s="83" t="s">
        <v>114</v>
      </c>
      <c r="H993" s="167" t="s">
        <v>37</v>
      </c>
      <c r="I993" s="169"/>
      <c r="J993" s="169"/>
      <c r="K993" s="169"/>
      <c r="L993" s="169"/>
      <c r="M993" s="169"/>
      <c r="N993" s="169"/>
      <c r="O993" s="170"/>
      <c r="P993" s="74"/>
      <c r="Q993" s="3"/>
    </row>
    <row r="994" spans="2:17" ht="15.75">
      <c r="B994" s="74"/>
      <c r="C994" s="84" t="s">
        <v>88</v>
      </c>
      <c r="D994" s="158" t="s">
        <v>167</v>
      </c>
      <c r="E994" s="159" t="s">
        <v>115</v>
      </c>
      <c r="F994" s="85"/>
      <c r="G994" s="86" t="s">
        <v>89</v>
      </c>
      <c r="H994" s="158" t="s">
        <v>146</v>
      </c>
      <c r="I994" s="160" t="s">
        <v>116</v>
      </c>
      <c r="J994" s="160" t="s">
        <v>116</v>
      </c>
      <c r="K994" s="160" t="s">
        <v>116</v>
      </c>
      <c r="L994" s="160" t="s">
        <v>116</v>
      </c>
      <c r="M994" s="160" t="s">
        <v>116</v>
      </c>
      <c r="N994" s="160" t="s">
        <v>116</v>
      </c>
      <c r="O994" s="161" t="s">
        <v>116</v>
      </c>
      <c r="P994" s="74"/>
      <c r="Q994" s="3"/>
    </row>
    <row r="995" spans="2:17" ht="15.75">
      <c r="B995" s="74"/>
      <c r="C995" s="87" t="s">
        <v>51</v>
      </c>
      <c r="D995" s="158" t="s">
        <v>168</v>
      </c>
      <c r="E995" s="159" t="s">
        <v>117</v>
      </c>
      <c r="F995" s="85"/>
      <c r="G995" s="88" t="s">
        <v>90</v>
      </c>
      <c r="H995" s="158" t="s">
        <v>147</v>
      </c>
      <c r="I995" s="160" t="s">
        <v>118</v>
      </c>
      <c r="J995" s="160" t="s">
        <v>118</v>
      </c>
      <c r="K995" s="160" t="s">
        <v>118</v>
      </c>
      <c r="L995" s="160" t="s">
        <v>118</v>
      </c>
      <c r="M995" s="160" t="s">
        <v>118</v>
      </c>
      <c r="N995" s="160" t="s">
        <v>118</v>
      </c>
      <c r="O995" s="161" t="s">
        <v>118</v>
      </c>
      <c r="P995" s="74"/>
      <c r="Q995" s="3"/>
    </row>
    <row r="996" spans="2:17" ht="15.75">
      <c r="B996" s="68"/>
      <c r="C996" s="89" t="s">
        <v>91</v>
      </c>
      <c r="D996" s="90"/>
      <c r="E996" s="91"/>
      <c r="F996" s="92"/>
      <c r="G996" s="89" t="s">
        <v>91</v>
      </c>
      <c r="H996" s="93"/>
      <c r="I996" s="93"/>
      <c r="J996" s="93"/>
      <c r="K996" s="93"/>
      <c r="L996" s="93"/>
      <c r="M996" s="93"/>
      <c r="N996" s="93"/>
      <c r="O996" s="93"/>
      <c r="P996" s="80"/>
      <c r="Q996" s="3"/>
    </row>
    <row r="997" spans="2:17" ht="15.75">
      <c r="B997" s="74"/>
      <c r="C997" s="84"/>
      <c r="D997" s="158" t="s">
        <v>167</v>
      </c>
      <c r="E997" s="162" t="s">
        <v>115</v>
      </c>
      <c r="F997" s="85"/>
      <c r="G997" s="86"/>
      <c r="H997" s="158" t="s">
        <v>146</v>
      </c>
      <c r="I997" s="160" t="s">
        <v>116</v>
      </c>
      <c r="J997" s="160" t="s">
        <v>116</v>
      </c>
      <c r="K997" s="160" t="s">
        <v>116</v>
      </c>
      <c r="L997" s="160" t="s">
        <v>116</v>
      </c>
      <c r="M997" s="160" t="s">
        <v>116</v>
      </c>
      <c r="N997" s="160" t="s">
        <v>116</v>
      </c>
      <c r="O997" s="161" t="s">
        <v>116</v>
      </c>
      <c r="P997" s="74"/>
      <c r="Q997" s="3"/>
    </row>
    <row r="998" spans="2:17" ht="15.75">
      <c r="B998" s="74"/>
      <c r="C998" s="94"/>
      <c r="D998" s="158" t="s">
        <v>168</v>
      </c>
      <c r="E998" s="162" t="s">
        <v>117</v>
      </c>
      <c r="F998" s="85"/>
      <c r="G998" s="95"/>
      <c r="H998" s="158" t="s">
        <v>147</v>
      </c>
      <c r="I998" s="160" t="s">
        <v>118</v>
      </c>
      <c r="J998" s="160" t="s">
        <v>118</v>
      </c>
      <c r="K998" s="160" t="s">
        <v>118</v>
      </c>
      <c r="L998" s="160" t="s">
        <v>118</v>
      </c>
      <c r="M998" s="160" t="s">
        <v>118</v>
      </c>
      <c r="N998" s="160" t="s">
        <v>118</v>
      </c>
      <c r="O998" s="161" t="s">
        <v>118</v>
      </c>
      <c r="P998" s="74"/>
      <c r="Q998" s="3"/>
    </row>
    <row r="999" spans="2:17" ht="15.75">
      <c r="B999" s="68"/>
      <c r="C999" s="71"/>
      <c r="D999" s="71"/>
      <c r="E999" s="71"/>
      <c r="F999" s="71"/>
      <c r="G999" s="96" t="s">
        <v>119</v>
      </c>
      <c r="H999" s="79"/>
      <c r="I999" s="79"/>
      <c r="J999" s="79"/>
      <c r="K999" s="71"/>
      <c r="L999" s="71"/>
      <c r="M999" s="71"/>
      <c r="N999" s="97"/>
      <c r="O999" s="69"/>
      <c r="P999" s="80"/>
      <c r="Q999" s="3"/>
    </row>
    <row r="1000" spans="2:17" ht="15.75">
      <c r="B1000" s="68"/>
      <c r="C1000" s="98" t="s">
        <v>92</v>
      </c>
      <c r="D1000" s="71"/>
      <c r="E1000" s="71"/>
      <c r="F1000" s="71"/>
      <c r="G1000" s="99" t="s">
        <v>120</v>
      </c>
      <c r="H1000" s="99" t="s">
        <v>121</v>
      </c>
      <c r="I1000" s="99" t="s">
        <v>122</v>
      </c>
      <c r="J1000" s="99" t="s">
        <v>123</v>
      </c>
      <c r="K1000" s="99" t="s">
        <v>124</v>
      </c>
      <c r="L1000" s="100" t="s">
        <v>5</v>
      </c>
      <c r="M1000" s="101"/>
      <c r="N1000" s="102" t="s">
        <v>93</v>
      </c>
      <c r="O1000" s="103" t="s">
        <v>94</v>
      </c>
      <c r="P1000" s="74"/>
      <c r="Q1000" s="3"/>
    </row>
    <row r="1001" spans="2:17" ht="15.75">
      <c r="B1001" s="74"/>
      <c r="C1001" s="104" t="s">
        <v>125</v>
      </c>
      <c r="D1001" s="105" t="str">
        <f>IF(+D994&gt;"",D994&amp;"-"&amp;H994,"")</f>
        <v>Joonatan Nieminen-Erik Kemppainen</v>
      </c>
      <c r="E1001" s="106"/>
      <c r="F1001" s="107"/>
      <c r="G1001" s="108">
        <v>17</v>
      </c>
      <c r="H1001" s="108">
        <v>11</v>
      </c>
      <c r="I1001" s="108">
        <v>-11</v>
      </c>
      <c r="J1001" s="108">
        <v>-5</v>
      </c>
      <c r="K1001" s="108">
        <v>9</v>
      </c>
      <c r="L1001" s="109">
        <f>IF(ISBLANK(G1001),"",COUNTIF(G1001:K1001,"&gt;=0"))</f>
        <v>3</v>
      </c>
      <c r="M1001" s="110">
        <f>IF(ISBLANK(G1001),"",(IF(LEFT(G1001,1)="-",1,0)+IF(LEFT(H1001,1)="-",1,0)+IF(LEFT(I1001,1)="-",1,0)+IF(LEFT(J1001,1)="-",1,0)+IF(LEFT(K1001,1)="-",1,0)))</f>
        <v>2</v>
      </c>
      <c r="N1001" s="111">
        <f aca="true" t="shared" si="31" ref="N1001:O1005">IF(L1001=3,1,"")</f>
        <v>1</v>
      </c>
      <c r="O1001" s="112">
        <f t="shared" si="31"/>
      </c>
      <c r="P1001" s="74"/>
      <c r="Q1001" s="3"/>
    </row>
    <row r="1002" spans="2:17" ht="15.75">
      <c r="B1002" s="74"/>
      <c r="C1002" s="104" t="s">
        <v>126</v>
      </c>
      <c r="D1002" s="106" t="str">
        <f>IF(D995&gt;"",D995&amp;" - "&amp;H995,"")</f>
        <v>Eero Ahola - Rolands Jansons</v>
      </c>
      <c r="E1002" s="105"/>
      <c r="F1002" s="107"/>
      <c r="G1002" s="113">
        <v>-5</v>
      </c>
      <c r="H1002" s="108">
        <v>-12</v>
      </c>
      <c r="I1002" s="108">
        <v>11</v>
      </c>
      <c r="J1002" s="108">
        <v>-4</v>
      </c>
      <c r="K1002" s="108"/>
      <c r="L1002" s="109">
        <f>IF(ISBLANK(G1002),"",COUNTIF(G1002:K1002,"&gt;=0"))</f>
        <v>1</v>
      </c>
      <c r="M1002" s="110">
        <f>IF(ISBLANK(G1002),"",(IF(LEFT(G1002,1)="-",1,0)+IF(LEFT(H1002,1)="-",1,0)+IF(LEFT(I1002,1)="-",1,0)+IF(LEFT(J1002,1)="-",1,0)+IF(LEFT(K1002,1)="-",1,0)))</f>
        <v>3</v>
      </c>
      <c r="N1002" s="111">
        <f t="shared" si="31"/>
      </c>
      <c r="O1002" s="112">
        <f t="shared" si="31"/>
        <v>1</v>
      </c>
      <c r="P1002" s="74"/>
      <c r="Q1002" s="3"/>
    </row>
    <row r="1003" spans="2:17" ht="15.75">
      <c r="B1003" s="74"/>
      <c r="C1003" s="114" t="s">
        <v>127</v>
      </c>
      <c r="D1003" s="115" t="str">
        <f>IF(D997&gt;"",D997&amp;" / "&amp;D998,"")</f>
        <v>Joonatan Nieminen / Eero Ahola</v>
      </c>
      <c r="E1003" s="116" t="str">
        <f>IF(H997&gt;"",H997&amp;" / "&amp;H998,"")</f>
        <v>Erik Kemppainen / Rolands Jansons</v>
      </c>
      <c r="F1003" s="117"/>
      <c r="G1003" s="118">
        <v>9</v>
      </c>
      <c r="H1003" s="119">
        <v>-10</v>
      </c>
      <c r="I1003" s="120">
        <v>-5</v>
      </c>
      <c r="J1003" s="120">
        <v>-9</v>
      </c>
      <c r="K1003" s="120"/>
      <c r="L1003" s="109">
        <f>IF(ISBLANK(G1003),"",COUNTIF(G1003:K1003,"&gt;=0"))</f>
        <v>1</v>
      </c>
      <c r="M1003" s="110">
        <f>IF(ISBLANK(G1003),"",(IF(LEFT(G1003,1)="-",1,0)+IF(LEFT(H1003,1)="-",1,0)+IF(LEFT(I1003,1)="-",1,0)+IF(LEFT(J1003,1)="-",1,0)+IF(LEFT(K1003,1)="-",1,0)))</f>
        <v>3</v>
      </c>
      <c r="N1003" s="111">
        <f t="shared" si="31"/>
      </c>
      <c r="O1003" s="112">
        <f t="shared" si="31"/>
        <v>1</v>
      </c>
      <c r="P1003" s="74"/>
      <c r="Q1003" s="3"/>
    </row>
    <row r="1004" spans="2:17" ht="15.75">
      <c r="B1004" s="74"/>
      <c r="C1004" s="104" t="s">
        <v>128</v>
      </c>
      <c r="D1004" s="106" t="str">
        <f>IF(+D994&gt;"",D994&amp;" - "&amp;H995,"")</f>
        <v>Joonatan Nieminen - Rolands Jansons</v>
      </c>
      <c r="E1004" s="105"/>
      <c r="F1004" s="107"/>
      <c r="G1004" s="121">
        <v>-8</v>
      </c>
      <c r="H1004" s="108">
        <v>4</v>
      </c>
      <c r="I1004" s="108">
        <v>-6</v>
      </c>
      <c r="J1004" s="108">
        <v>-8</v>
      </c>
      <c r="K1004" s="122"/>
      <c r="L1004" s="109">
        <f>IF(ISBLANK(G1004),"",COUNTIF(G1004:K1004,"&gt;=0"))</f>
        <v>1</v>
      </c>
      <c r="M1004" s="110">
        <f>IF(ISBLANK(G1004),"",(IF(LEFT(G1004,1)="-",1,0)+IF(LEFT(H1004,1)="-",1,0)+IF(LEFT(I1004,1)="-",1,0)+IF(LEFT(J1004,1)="-",1,0)+IF(LEFT(K1004,1)="-",1,0)))</f>
        <v>3</v>
      </c>
      <c r="N1004" s="111">
        <f t="shared" si="31"/>
      </c>
      <c r="O1004" s="112">
        <f t="shared" si="31"/>
        <v>1</v>
      </c>
      <c r="P1004" s="74"/>
      <c r="Q1004" s="3"/>
    </row>
    <row r="1005" spans="2:17" ht="16.5" thickBot="1">
      <c r="B1005" s="74"/>
      <c r="C1005" s="104" t="s">
        <v>129</v>
      </c>
      <c r="D1005" s="106" t="str">
        <f>IF(+D995&gt;"",D995&amp;" - "&amp;H994,"")</f>
        <v>Eero Ahola - Erik Kemppainen</v>
      </c>
      <c r="E1005" s="105"/>
      <c r="F1005" s="107"/>
      <c r="G1005" s="122"/>
      <c r="H1005" s="108"/>
      <c r="I1005" s="122"/>
      <c r="J1005" s="108"/>
      <c r="K1005" s="108"/>
      <c r="L1005" s="109">
        <f>IF(ISBLANK(G1005),"",COUNTIF(G1005:K1005,"&gt;=0"))</f>
      </c>
      <c r="M1005" s="123">
        <f>IF(ISBLANK(G1005),"",(IF(LEFT(G1005,1)="-",1,0)+IF(LEFT(H1005,1)="-",1,0)+IF(LEFT(I1005,1)="-",1,0)+IF(LEFT(J1005,1)="-",1,0)+IF(LEFT(K1005,1)="-",1,0)))</f>
      </c>
      <c r="N1005" s="111">
        <f t="shared" si="31"/>
      </c>
      <c r="O1005" s="112">
        <f t="shared" si="31"/>
      </c>
      <c r="P1005" s="74"/>
      <c r="Q1005" s="3"/>
    </row>
    <row r="1006" spans="2:17" ht="16.5" thickBot="1">
      <c r="B1006" s="68"/>
      <c r="C1006" s="71"/>
      <c r="D1006" s="71"/>
      <c r="E1006" s="71"/>
      <c r="F1006" s="71"/>
      <c r="G1006" s="71"/>
      <c r="H1006" s="71"/>
      <c r="I1006" s="71"/>
      <c r="J1006" s="124" t="s">
        <v>21</v>
      </c>
      <c r="K1006" s="125"/>
      <c r="L1006" s="126">
        <f>IF(ISBLANK(E1001),"",SUM(L1001:L1005))</f>
      </c>
      <c r="M1006" s="127">
        <f>IF(ISBLANK(F1001),"",SUM(M1001:M1005))</f>
      </c>
      <c r="N1006" s="128">
        <f>IF(ISBLANK(G1001),"",SUM(N1001:N1005))</f>
        <v>1</v>
      </c>
      <c r="O1006" s="129">
        <f>IF(ISBLANK(G1001),"",SUM(O1001:O1005))</f>
        <v>3</v>
      </c>
      <c r="P1006" s="74"/>
      <c r="Q1006" s="3"/>
    </row>
    <row r="1007" spans="2:17" ht="15.75">
      <c r="B1007" s="68"/>
      <c r="C1007" s="70" t="s">
        <v>95</v>
      </c>
      <c r="D1007" s="71"/>
      <c r="E1007" s="71"/>
      <c r="F1007" s="71"/>
      <c r="G1007" s="71"/>
      <c r="H1007" s="71"/>
      <c r="I1007" s="71"/>
      <c r="J1007" s="71"/>
      <c r="K1007" s="71"/>
      <c r="L1007" s="71"/>
      <c r="M1007" s="71"/>
      <c r="N1007" s="71"/>
      <c r="O1007" s="71"/>
      <c r="P1007" s="80"/>
      <c r="Q1007" s="3"/>
    </row>
    <row r="1008" spans="2:17" ht="15.75">
      <c r="B1008" s="68"/>
      <c r="C1008" s="130" t="s">
        <v>96</v>
      </c>
      <c r="D1008" s="130"/>
      <c r="E1008" s="130" t="s">
        <v>97</v>
      </c>
      <c r="F1008" s="131"/>
      <c r="G1008" s="130"/>
      <c r="H1008" s="130" t="s">
        <v>8</v>
      </c>
      <c r="I1008" s="131"/>
      <c r="J1008" s="130"/>
      <c r="K1008" s="132" t="s">
        <v>98</v>
      </c>
      <c r="L1008" s="69"/>
      <c r="M1008" s="71"/>
      <c r="N1008" s="71"/>
      <c r="O1008" s="71"/>
      <c r="P1008" s="80"/>
      <c r="Q1008" s="3"/>
    </row>
    <row r="1009" spans="2:17" ht="18.75" thickBot="1">
      <c r="B1009" s="68"/>
      <c r="C1009" s="71"/>
      <c r="D1009" s="71"/>
      <c r="E1009" s="71"/>
      <c r="F1009" s="71"/>
      <c r="G1009" s="71"/>
      <c r="H1009" s="71"/>
      <c r="I1009" s="71"/>
      <c r="J1009" s="71"/>
      <c r="K1009" s="155" t="str">
        <f>IF(N1006=3,D993,IF(O1006=3,H993,""))</f>
        <v>Spinni 1</v>
      </c>
      <c r="L1009" s="156"/>
      <c r="M1009" s="156"/>
      <c r="N1009" s="156"/>
      <c r="O1009" s="157"/>
      <c r="P1009" s="74"/>
      <c r="Q1009" s="3"/>
    </row>
    <row r="1010" spans="2:17" ht="18">
      <c r="B1010" s="133"/>
      <c r="C1010" s="134"/>
      <c r="D1010" s="134"/>
      <c r="E1010" s="134"/>
      <c r="F1010" s="134"/>
      <c r="G1010" s="134"/>
      <c r="H1010" s="134"/>
      <c r="I1010" s="134"/>
      <c r="J1010" s="134"/>
      <c r="K1010" s="135"/>
      <c r="L1010" s="135"/>
      <c r="M1010" s="135"/>
      <c r="N1010" s="135"/>
      <c r="O1010" s="135"/>
      <c r="P1010" s="136"/>
      <c r="Q1010" s="3"/>
    </row>
    <row r="1011" spans="2:17" ht="16.5" thickBot="1">
      <c r="B1011" s="62"/>
      <c r="C1011" s="62"/>
      <c r="D1011" s="62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  <c r="O1011" s="62"/>
      <c r="P1011" s="62"/>
      <c r="Q1011" s="3"/>
    </row>
    <row r="1012" spans="2:17" ht="18">
      <c r="B1012" s="58"/>
      <c r="C1012" s="58"/>
      <c r="D1012" s="58"/>
      <c r="E1012" s="58"/>
      <c r="F1012" s="58"/>
      <c r="G1012" s="58"/>
      <c r="H1012" s="58"/>
      <c r="I1012" s="58"/>
      <c r="J1012" s="59"/>
      <c r="K1012" s="59"/>
      <c r="L1012" s="59"/>
      <c r="M1012" s="59"/>
      <c r="N1012" s="59"/>
      <c r="O1012" s="60"/>
      <c r="P1012" s="3"/>
      <c r="Q1012" s="3"/>
    </row>
    <row r="1013" spans="2:17" ht="15">
      <c r="B1013" s="61" t="s">
        <v>99</v>
      </c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2:17" ht="1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2:17" ht="1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2:17" ht="1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2:17" ht="15.75">
      <c r="B1017" s="63"/>
      <c r="C1017" s="64"/>
      <c r="D1017" s="65"/>
      <c r="E1017" s="66"/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67"/>
      <c r="Q1017" s="3"/>
    </row>
    <row r="1018" spans="2:17" ht="15.75">
      <c r="B1018" s="68"/>
      <c r="C1018" s="69"/>
      <c r="D1018" s="70" t="s">
        <v>109</v>
      </c>
      <c r="E1018" s="71"/>
      <c r="F1018" s="71"/>
      <c r="G1018" s="69"/>
      <c r="H1018" s="72" t="s">
        <v>84</v>
      </c>
      <c r="I1018" s="73"/>
      <c r="J1018" s="171" t="s">
        <v>186</v>
      </c>
      <c r="K1018" s="160"/>
      <c r="L1018" s="160"/>
      <c r="M1018" s="160"/>
      <c r="N1018" s="160"/>
      <c r="O1018" s="161"/>
      <c r="P1018" s="74"/>
      <c r="Q1018" s="3"/>
    </row>
    <row r="1019" spans="2:17" ht="20.25">
      <c r="B1019" s="68"/>
      <c r="C1019" s="75"/>
      <c r="D1019" s="76" t="s">
        <v>110</v>
      </c>
      <c r="E1019" s="71"/>
      <c r="F1019" s="71"/>
      <c r="G1019" s="69"/>
      <c r="H1019" s="72" t="s">
        <v>85</v>
      </c>
      <c r="I1019" s="73"/>
      <c r="J1019" s="171"/>
      <c r="K1019" s="160"/>
      <c r="L1019" s="160"/>
      <c r="M1019" s="160"/>
      <c r="N1019" s="160"/>
      <c r="O1019" s="161"/>
      <c r="P1019" s="74"/>
      <c r="Q1019" s="3"/>
    </row>
    <row r="1020" spans="2:17" ht="15.75">
      <c r="B1020" s="68"/>
      <c r="C1020" s="71"/>
      <c r="D1020" s="71" t="s">
        <v>111</v>
      </c>
      <c r="E1020" s="71"/>
      <c r="F1020" s="71"/>
      <c r="G1020" s="71"/>
      <c r="H1020" s="72" t="s">
        <v>86</v>
      </c>
      <c r="I1020" s="77"/>
      <c r="J1020" s="171" t="s">
        <v>47</v>
      </c>
      <c r="K1020" s="171"/>
      <c r="L1020" s="171"/>
      <c r="M1020" s="171"/>
      <c r="N1020" s="171"/>
      <c r="O1020" s="166"/>
      <c r="P1020" s="74"/>
      <c r="Q1020" s="3"/>
    </row>
    <row r="1021" spans="2:17" ht="15.75">
      <c r="B1021" s="68"/>
      <c r="C1021" s="71"/>
      <c r="D1021" s="71"/>
      <c r="E1021" s="71"/>
      <c r="F1021" s="71"/>
      <c r="G1021" s="71"/>
      <c r="H1021" s="72" t="s">
        <v>112</v>
      </c>
      <c r="I1021" s="73"/>
      <c r="J1021" s="163"/>
      <c r="K1021" s="164"/>
      <c r="L1021" s="164"/>
      <c r="M1021" s="78" t="s">
        <v>113</v>
      </c>
      <c r="N1021" s="165"/>
      <c r="O1021" s="166"/>
      <c r="P1021" s="74"/>
      <c r="Q1021" s="3"/>
    </row>
    <row r="1022" spans="2:17" ht="15.75">
      <c r="B1022" s="68"/>
      <c r="C1022" s="69"/>
      <c r="D1022" s="79" t="s">
        <v>87</v>
      </c>
      <c r="E1022" s="71"/>
      <c r="F1022" s="71"/>
      <c r="G1022" s="71"/>
      <c r="H1022" s="79" t="s">
        <v>87</v>
      </c>
      <c r="I1022" s="71"/>
      <c r="J1022" s="71"/>
      <c r="K1022" s="71"/>
      <c r="L1022" s="71"/>
      <c r="M1022" s="71"/>
      <c r="N1022" s="71"/>
      <c r="O1022" s="71"/>
      <c r="P1022" s="80"/>
      <c r="Q1022" s="3"/>
    </row>
    <row r="1023" spans="2:17" ht="15.75">
      <c r="B1023" s="74"/>
      <c r="C1023" s="81" t="s">
        <v>114</v>
      </c>
      <c r="D1023" s="167" t="s">
        <v>132</v>
      </c>
      <c r="E1023" s="168"/>
      <c r="F1023" s="82"/>
      <c r="G1023" s="83" t="s">
        <v>114</v>
      </c>
      <c r="H1023" s="167" t="s">
        <v>38</v>
      </c>
      <c r="I1023" s="169"/>
      <c r="J1023" s="169"/>
      <c r="K1023" s="169"/>
      <c r="L1023" s="169"/>
      <c r="M1023" s="169"/>
      <c r="N1023" s="169"/>
      <c r="O1023" s="170"/>
      <c r="P1023" s="74"/>
      <c r="Q1023" s="3"/>
    </row>
    <row r="1024" spans="2:17" ht="15.75">
      <c r="B1024" s="74"/>
      <c r="C1024" s="84" t="s">
        <v>88</v>
      </c>
      <c r="D1024" s="158" t="s">
        <v>133</v>
      </c>
      <c r="E1024" s="159" t="s">
        <v>115</v>
      </c>
      <c r="F1024" s="85"/>
      <c r="G1024" s="86" t="s">
        <v>89</v>
      </c>
      <c r="H1024" s="158" t="s">
        <v>168</v>
      </c>
      <c r="I1024" s="160" t="s">
        <v>116</v>
      </c>
      <c r="J1024" s="160" t="s">
        <v>116</v>
      </c>
      <c r="K1024" s="160" t="s">
        <v>116</v>
      </c>
      <c r="L1024" s="160" t="s">
        <v>116</v>
      </c>
      <c r="M1024" s="160" t="s">
        <v>116</v>
      </c>
      <c r="N1024" s="160" t="s">
        <v>116</v>
      </c>
      <c r="O1024" s="161" t="s">
        <v>116</v>
      </c>
      <c r="P1024" s="74"/>
      <c r="Q1024" s="3"/>
    </row>
    <row r="1025" spans="2:17" ht="15.75">
      <c r="B1025" s="74"/>
      <c r="C1025" s="87" t="s">
        <v>51</v>
      </c>
      <c r="D1025" s="158" t="s">
        <v>134</v>
      </c>
      <c r="E1025" s="159" t="s">
        <v>117</v>
      </c>
      <c r="F1025" s="85"/>
      <c r="G1025" s="88" t="s">
        <v>90</v>
      </c>
      <c r="H1025" s="158" t="s">
        <v>175</v>
      </c>
      <c r="I1025" s="160" t="s">
        <v>118</v>
      </c>
      <c r="J1025" s="160" t="s">
        <v>118</v>
      </c>
      <c r="K1025" s="160" t="s">
        <v>118</v>
      </c>
      <c r="L1025" s="160" t="s">
        <v>118</v>
      </c>
      <c r="M1025" s="160" t="s">
        <v>118</v>
      </c>
      <c r="N1025" s="160" t="s">
        <v>118</v>
      </c>
      <c r="O1025" s="161" t="s">
        <v>118</v>
      </c>
      <c r="P1025" s="74"/>
      <c r="Q1025" s="3"/>
    </row>
    <row r="1026" spans="2:17" ht="15.75">
      <c r="B1026" s="68"/>
      <c r="C1026" s="89" t="s">
        <v>91</v>
      </c>
      <c r="D1026" s="90"/>
      <c r="E1026" s="91"/>
      <c r="F1026" s="92"/>
      <c r="G1026" s="89" t="s">
        <v>91</v>
      </c>
      <c r="H1026" s="93"/>
      <c r="I1026" s="93"/>
      <c r="J1026" s="93"/>
      <c r="K1026" s="93"/>
      <c r="L1026" s="93"/>
      <c r="M1026" s="93"/>
      <c r="N1026" s="93"/>
      <c r="O1026" s="93"/>
      <c r="P1026" s="80"/>
      <c r="Q1026" s="3"/>
    </row>
    <row r="1027" spans="2:17" ht="15.75">
      <c r="B1027" s="74"/>
      <c r="C1027" s="84"/>
      <c r="D1027" s="158" t="s">
        <v>133</v>
      </c>
      <c r="E1027" s="162" t="s">
        <v>115</v>
      </c>
      <c r="F1027" s="85"/>
      <c r="G1027" s="86"/>
      <c r="H1027" s="158" t="s">
        <v>168</v>
      </c>
      <c r="I1027" s="160" t="s">
        <v>116</v>
      </c>
      <c r="J1027" s="160" t="s">
        <v>116</v>
      </c>
      <c r="K1027" s="160" t="s">
        <v>116</v>
      </c>
      <c r="L1027" s="160" t="s">
        <v>116</v>
      </c>
      <c r="M1027" s="160" t="s">
        <v>116</v>
      </c>
      <c r="N1027" s="160" t="s">
        <v>116</v>
      </c>
      <c r="O1027" s="161" t="s">
        <v>116</v>
      </c>
      <c r="P1027" s="74"/>
      <c r="Q1027" s="3"/>
    </row>
    <row r="1028" spans="2:17" ht="15.75">
      <c r="B1028" s="74"/>
      <c r="C1028" s="94"/>
      <c r="D1028" s="158" t="s">
        <v>134</v>
      </c>
      <c r="E1028" s="162" t="s">
        <v>117</v>
      </c>
      <c r="F1028" s="85"/>
      <c r="G1028" s="95"/>
      <c r="H1028" s="158" t="s">
        <v>175</v>
      </c>
      <c r="I1028" s="160" t="s">
        <v>118</v>
      </c>
      <c r="J1028" s="160" t="s">
        <v>118</v>
      </c>
      <c r="K1028" s="160" t="s">
        <v>118</v>
      </c>
      <c r="L1028" s="160" t="s">
        <v>118</v>
      </c>
      <c r="M1028" s="160" t="s">
        <v>118</v>
      </c>
      <c r="N1028" s="160" t="s">
        <v>118</v>
      </c>
      <c r="O1028" s="161" t="s">
        <v>118</v>
      </c>
      <c r="P1028" s="74"/>
      <c r="Q1028" s="3"/>
    </row>
    <row r="1029" spans="2:17" ht="15.75">
      <c r="B1029" s="68"/>
      <c r="C1029" s="71"/>
      <c r="D1029" s="71"/>
      <c r="E1029" s="71"/>
      <c r="F1029" s="71"/>
      <c r="G1029" s="96" t="s">
        <v>119</v>
      </c>
      <c r="H1029" s="79"/>
      <c r="I1029" s="79"/>
      <c r="J1029" s="79"/>
      <c r="K1029" s="71"/>
      <c r="L1029" s="71"/>
      <c r="M1029" s="71"/>
      <c r="N1029" s="97"/>
      <c r="O1029" s="69"/>
      <c r="P1029" s="80"/>
      <c r="Q1029" s="3"/>
    </row>
    <row r="1030" spans="2:17" ht="15.75">
      <c r="B1030" s="68"/>
      <c r="C1030" s="98" t="s">
        <v>92</v>
      </c>
      <c r="D1030" s="71"/>
      <c r="E1030" s="71"/>
      <c r="F1030" s="71"/>
      <c r="G1030" s="99" t="s">
        <v>120</v>
      </c>
      <c r="H1030" s="99" t="s">
        <v>121</v>
      </c>
      <c r="I1030" s="99" t="s">
        <v>122</v>
      </c>
      <c r="J1030" s="99" t="s">
        <v>123</v>
      </c>
      <c r="K1030" s="99" t="s">
        <v>124</v>
      </c>
      <c r="L1030" s="100" t="s">
        <v>5</v>
      </c>
      <c r="M1030" s="101"/>
      <c r="N1030" s="102" t="s">
        <v>93</v>
      </c>
      <c r="O1030" s="103" t="s">
        <v>94</v>
      </c>
      <c r="P1030" s="74"/>
      <c r="Q1030" s="3"/>
    </row>
    <row r="1031" spans="2:17" ht="15.75">
      <c r="B1031" s="74"/>
      <c r="C1031" s="104" t="s">
        <v>125</v>
      </c>
      <c r="D1031" s="105" t="str">
        <f>IF(+D1024&gt;"",D1024&amp;"-"&amp;H1024,"")</f>
        <v>Jan Nyberg-Eero Ahola</v>
      </c>
      <c r="E1031" s="106"/>
      <c r="F1031" s="107"/>
      <c r="G1031" s="108">
        <v>6</v>
      </c>
      <c r="H1031" s="108">
        <v>2</v>
      </c>
      <c r="I1031" s="108">
        <v>2</v>
      </c>
      <c r="J1031" s="108"/>
      <c r="K1031" s="108"/>
      <c r="L1031" s="109">
        <f>IF(ISBLANK(G1031),"",COUNTIF(G1031:K1031,"&gt;=0"))</f>
        <v>3</v>
      </c>
      <c r="M1031" s="110">
        <f>IF(ISBLANK(G1031),"",(IF(LEFT(G1031,1)="-",1,0)+IF(LEFT(H1031,1)="-",1,0)+IF(LEFT(I1031,1)="-",1,0)+IF(LEFT(J1031,1)="-",1,0)+IF(LEFT(K1031,1)="-",1,0)))</f>
        <v>0</v>
      </c>
      <c r="N1031" s="111">
        <f aca="true" t="shared" si="32" ref="N1031:O1035">IF(L1031=3,1,"")</f>
        <v>1</v>
      </c>
      <c r="O1031" s="112">
        <f t="shared" si="32"/>
      </c>
      <c r="P1031" s="74"/>
      <c r="Q1031" s="3"/>
    </row>
    <row r="1032" spans="2:17" ht="15.75">
      <c r="B1032" s="74"/>
      <c r="C1032" s="104" t="s">
        <v>126</v>
      </c>
      <c r="D1032" s="106" t="str">
        <f>IF(D1025&gt;"",D1025&amp;" - "&amp;H1025,"")</f>
        <v>Johan Nyberg - Jooatan Nieminen</v>
      </c>
      <c r="E1032" s="105"/>
      <c r="F1032" s="107"/>
      <c r="G1032" s="113">
        <v>-3</v>
      </c>
      <c r="H1032" s="108">
        <v>-6</v>
      </c>
      <c r="I1032" s="108">
        <v>-4</v>
      </c>
      <c r="J1032" s="108"/>
      <c r="K1032" s="108"/>
      <c r="L1032" s="109">
        <f>IF(ISBLANK(G1032),"",COUNTIF(G1032:K1032,"&gt;=0"))</f>
        <v>0</v>
      </c>
      <c r="M1032" s="110">
        <f>IF(ISBLANK(G1032),"",(IF(LEFT(G1032,1)="-",1,0)+IF(LEFT(H1032,1)="-",1,0)+IF(LEFT(I1032,1)="-",1,0)+IF(LEFT(J1032,1)="-",1,0)+IF(LEFT(K1032,1)="-",1,0)))</f>
        <v>3</v>
      </c>
      <c r="N1032" s="111">
        <f t="shared" si="32"/>
      </c>
      <c r="O1032" s="112">
        <f t="shared" si="32"/>
        <v>1</v>
      </c>
      <c r="P1032" s="74"/>
      <c r="Q1032" s="3"/>
    </row>
    <row r="1033" spans="2:17" ht="15.75">
      <c r="B1033" s="74"/>
      <c r="C1033" s="114" t="s">
        <v>127</v>
      </c>
      <c r="D1033" s="115" t="str">
        <f>IF(D1027&gt;"",D1027&amp;" / "&amp;D1028,"")</f>
        <v>Jan Nyberg / Johan Nyberg</v>
      </c>
      <c r="E1033" s="116" t="str">
        <f>IF(H1027&gt;"",H1027&amp;" / "&amp;H1028,"")</f>
        <v>Eero Ahola / Jooatan Nieminen</v>
      </c>
      <c r="F1033" s="117"/>
      <c r="G1033" s="118">
        <v>4</v>
      </c>
      <c r="H1033" s="119">
        <v>7</v>
      </c>
      <c r="I1033" s="120">
        <v>6</v>
      </c>
      <c r="J1033" s="120"/>
      <c r="K1033" s="120"/>
      <c r="L1033" s="109">
        <f>IF(ISBLANK(G1033),"",COUNTIF(G1033:K1033,"&gt;=0"))</f>
        <v>3</v>
      </c>
      <c r="M1033" s="110">
        <f>IF(ISBLANK(G1033),"",(IF(LEFT(G1033,1)="-",1,0)+IF(LEFT(H1033,1)="-",1,0)+IF(LEFT(I1033,1)="-",1,0)+IF(LEFT(J1033,1)="-",1,0)+IF(LEFT(K1033,1)="-",1,0)))</f>
        <v>0</v>
      </c>
      <c r="N1033" s="111">
        <f t="shared" si="32"/>
        <v>1</v>
      </c>
      <c r="O1033" s="112">
        <f t="shared" si="32"/>
      </c>
      <c r="P1033" s="74"/>
      <c r="Q1033" s="3"/>
    </row>
    <row r="1034" spans="2:17" ht="15.75">
      <c r="B1034" s="74"/>
      <c r="C1034" s="104" t="s">
        <v>128</v>
      </c>
      <c r="D1034" s="106" t="str">
        <f>IF(+D1024&gt;"",D1024&amp;" - "&amp;H1025,"")</f>
        <v>Jan Nyberg - Jooatan Nieminen</v>
      </c>
      <c r="E1034" s="105"/>
      <c r="F1034" s="107"/>
      <c r="G1034" s="121">
        <v>2</v>
      </c>
      <c r="H1034" s="108">
        <v>2</v>
      </c>
      <c r="I1034" s="108">
        <v>6</v>
      </c>
      <c r="J1034" s="108"/>
      <c r="K1034" s="122"/>
      <c r="L1034" s="109">
        <f>IF(ISBLANK(G1034),"",COUNTIF(G1034:K1034,"&gt;=0"))</f>
        <v>3</v>
      </c>
      <c r="M1034" s="110">
        <f>IF(ISBLANK(G1034),"",(IF(LEFT(G1034,1)="-",1,0)+IF(LEFT(H1034,1)="-",1,0)+IF(LEFT(I1034,1)="-",1,0)+IF(LEFT(J1034,1)="-",1,0)+IF(LEFT(K1034,1)="-",1,0)))</f>
        <v>0</v>
      </c>
      <c r="N1034" s="111">
        <f t="shared" si="32"/>
        <v>1</v>
      </c>
      <c r="O1034" s="112">
        <f t="shared" si="32"/>
      </c>
      <c r="P1034" s="74"/>
      <c r="Q1034" s="3"/>
    </row>
    <row r="1035" spans="2:17" ht="16.5" thickBot="1">
      <c r="B1035" s="74"/>
      <c r="C1035" s="104" t="s">
        <v>129</v>
      </c>
      <c r="D1035" s="106" t="str">
        <f>IF(+D1025&gt;"",D1025&amp;" - "&amp;H1024,"")</f>
        <v>Johan Nyberg - Eero Ahola</v>
      </c>
      <c r="E1035" s="105"/>
      <c r="F1035" s="107"/>
      <c r="G1035" s="122"/>
      <c r="H1035" s="108"/>
      <c r="I1035" s="122"/>
      <c r="J1035" s="108"/>
      <c r="K1035" s="108"/>
      <c r="L1035" s="109">
        <f>IF(ISBLANK(G1035),"",COUNTIF(G1035:K1035,"&gt;=0"))</f>
      </c>
      <c r="M1035" s="123">
        <f>IF(ISBLANK(G1035),"",(IF(LEFT(G1035,1)="-",1,0)+IF(LEFT(H1035,1)="-",1,0)+IF(LEFT(I1035,1)="-",1,0)+IF(LEFT(J1035,1)="-",1,0)+IF(LEFT(K1035,1)="-",1,0)))</f>
      </c>
      <c r="N1035" s="111">
        <f t="shared" si="32"/>
      </c>
      <c r="O1035" s="112">
        <f t="shared" si="32"/>
      </c>
      <c r="P1035" s="74"/>
      <c r="Q1035" s="3"/>
    </row>
    <row r="1036" spans="2:17" ht="16.5" thickBot="1">
      <c r="B1036" s="68"/>
      <c r="C1036" s="71"/>
      <c r="D1036" s="71"/>
      <c r="E1036" s="71"/>
      <c r="F1036" s="71"/>
      <c r="G1036" s="71"/>
      <c r="H1036" s="71"/>
      <c r="I1036" s="71"/>
      <c r="J1036" s="124" t="s">
        <v>21</v>
      </c>
      <c r="K1036" s="125"/>
      <c r="L1036" s="126">
        <f>IF(ISBLANK(E1031),"",SUM(L1031:L1035))</f>
      </c>
      <c r="M1036" s="127">
        <f>IF(ISBLANK(F1031),"",SUM(M1031:M1035))</f>
      </c>
      <c r="N1036" s="128">
        <f>IF(ISBLANK(G1031),"",SUM(N1031:N1035))</f>
        <v>3</v>
      </c>
      <c r="O1036" s="129">
        <f>IF(ISBLANK(G1031),"",SUM(O1031:O1035))</f>
        <v>1</v>
      </c>
      <c r="P1036" s="74"/>
      <c r="Q1036" s="3"/>
    </row>
    <row r="1037" spans="2:17" ht="15.75">
      <c r="B1037" s="68"/>
      <c r="C1037" s="70" t="s">
        <v>95</v>
      </c>
      <c r="D1037" s="71"/>
      <c r="E1037" s="71"/>
      <c r="F1037" s="71"/>
      <c r="G1037" s="71"/>
      <c r="H1037" s="71"/>
      <c r="I1037" s="71"/>
      <c r="J1037" s="71"/>
      <c r="K1037" s="71"/>
      <c r="L1037" s="71"/>
      <c r="M1037" s="71"/>
      <c r="N1037" s="71"/>
      <c r="O1037" s="71"/>
      <c r="P1037" s="80"/>
      <c r="Q1037" s="3"/>
    </row>
    <row r="1038" spans="2:17" ht="15.75">
      <c r="B1038" s="68"/>
      <c r="C1038" s="130" t="s">
        <v>96</v>
      </c>
      <c r="D1038" s="130"/>
      <c r="E1038" s="130" t="s">
        <v>97</v>
      </c>
      <c r="F1038" s="131"/>
      <c r="G1038" s="130"/>
      <c r="H1038" s="130" t="s">
        <v>8</v>
      </c>
      <c r="I1038" s="131"/>
      <c r="J1038" s="130"/>
      <c r="K1038" s="132" t="s">
        <v>98</v>
      </c>
      <c r="L1038" s="69"/>
      <c r="M1038" s="71"/>
      <c r="N1038" s="71"/>
      <c r="O1038" s="71"/>
      <c r="P1038" s="80"/>
      <c r="Q1038" s="3"/>
    </row>
    <row r="1039" spans="2:17" ht="18.75" thickBot="1">
      <c r="B1039" s="68"/>
      <c r="C1039" s="71"/>
      <c r="D1039" s="71"/>
      <c r="E1039" s="71"/>
      <c r="F1039" s="71"/>
      <c r="G1039" s="71"/>
      <c r="H1039" s="71"/>
      <c r="I1039" s="71"/>
      <c r="J1039" s="71"/>
      <c r="K1039" s="155" t="str">
        <f>IF(N1036=3,D1023,IF(O1036=3,H1023,""))</f>
        <v>PT-Espoo 1</v>
      </c>
      <c r="L1039" s="156"/>
      <c r="M1039" s="156"/>
      <c r="N1039" s="156"/>
      <c r="O1039" s="157"/>
      <c r="P1039" s="74"/>
      <c r="Q1039" s="3"/>
    </row>
    <row r="1040" spans="2:17" ht="18">
      <c r="B1040" s="133"/>
      <c r="C1040" s="134"/>
      <c r="D1040" s="134"/>
      <c r="E1040" s="134"/>
      <c r="F1040" s="134"/>
      <c r="G1040" s="134"/>
      <c r="H1040" s="134"/>
      <c r="I1040" s="134"/>
      <c r="J1040" s="134"/>
      <c r="K1040" s="135"/>
      <c r="L1040" s="135"/>
      <c r="M1040" s="135"/>
      <c r="N1040" s="135"/>
      <c r="O1040" s="135"/>
      <c r="P1040" s="136"/>
      <c r="Q1040" s="3"/>
    </row>
    <row r="1041" spans="2:17" ht="16.5" thickBot="1">
      <c r="B1041" s="62"/>
      <c r="C1041" s="62"/>
      <c r="D1041" s="62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3"/>
    </row>
    <row r="1042" spans="2:17" ht="18">
      <c r="B1042" s="58"/>
      <c r="C1042" s="58"/>
      <c r="D1042" s="58"/>
      <c r="E1042" s="58"/>
      <c r="F1042" s="58"/>
      <c r="G1042" s="58"/>
      <c r="H1042" s="58"/>
      <c r="I1042" s="58"/>
      <c r="J1042" s="59"/>
      <c r="K1042" s="59"/>
      <c r="L1042" s="59"/>
      <c r="M1042" s="59"/>
      <c r="N1042" s="59"/>
      <c r="O1042" s="60"/>
      <c r="P1042" s="3"/>
      <c r="Q1042" s="3"/>
    </row>
    <row r="1043" spans="2:17" ht="15">
      <c r="B1043" s="61" t="s">
        <v>99</v>
      </c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</row>
    <row r="1044" spans="2:17" ht="1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</row>
    <row r="1045" spans="2:17" ht="1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</row>
    <row r="1046" spans="2:17" ht="1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</row>
    <row r="1047" spans="2:17" ht="15.75">
      <c r="B1047" s="63"/>
      <c r="C1047" s="64"/>
      <c r="D1047" s="65"/>
      <c r="E1047" s="66"/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7"/>
      <c r="Q1047" s="3"/>
    </row>
    <row r="1048" spans="2:17" ht="15.75">
      <c r="B1048" s="68"/>
      <c r="C1048" s="69"/>
      <c r="D1048" s="70" t="s">
        <v>109</v>
      </c>
      <c r="E1048" s="71"/>
      <c r="F1048" s="71"/>
      <c r="G1048" s="69"/>
      <c r="H1048" s="72" t="s">
        <v>84</v>
      </c>
      <c r="I1048" s="73"/>
      <c r="J1048" s="171" t="s">
        <v>186</v>
      </c>
      <c r="K1048" s="160"/>
      <c r="L1048" s="160"/>
      <c r="M1048" s="160"/>
      <c r="N1048" s="160"/>
      <c r="O1048" s="161"/>
      <c r="P1048" s="74"/>
      <c r="Q1048" s="3"/>
    </row>
    <row r="1049" spans="2:17" ht="20.25">
      <c r="B1049" s="68"/>
      <c r="C1049" s="75"/>
      <c r="D1049" s="76" t="s">
        <v>110</v>
      </c>
      <c r="E1049" s="71"/>
      <c r="F1049" s="71"/>
      <c r="G1049" s="69"/>
      <c r="H1049" s="72" t="s">
        <v>85</v>
      </c>
      <c r="I1049" s="73"/>
      <c r="J1049" s="171"/>
      <c r="K1049" s="160"/>
      <c r="L1049" s="160"/>
      <c r="M1049" s="160"/>
      <c r="N1049" s="160"/>
      <c r="O1049" s="161"/>
      <c r="P1049" s="74"/>
      <c r="Q1049" s="3"/>
    </row>
    <row r="1050" spans="2:17" ht="15.75">
      <c r="B1050" s="68"/>
      <c r="C1050" s="71"/>
      <c r="D1050" s="71" t="s">
        <v>111</v>
      </c>
      <c r="E1050" s="71"/>
      <c r="F1050" s="71"/>
      <c r="G1050" s="71"/>
      <c r="H1050" s="72" t="s">
        <v>86</v>
      </c>
      <c r="I1050" s="77"/>
      <c r="J1050" s="171" t="s">
        <v>47</v>
      </c>
      <c r="K1050" s="171"/>
      <c r="L1050" s="171"/>
      <c r="M1050" s="171"/>
      <c r="N1050" s="171"/>
      <c r="O1050" s="166"/>
      <c r="P1050" s="74"/>
      <c r="Q1050" s="3"/>
    </row>
    <row r="1051" spans="2:17" ht="15.75">
      <c r="B1051" s="68"/>
      <c r="C1051" s="71"/>
      <c r="D1051" s="71"/>
      <c r="E1051" s="71"/>
      <c r="F1051" s="71"/>
      <c r="G1051" s="71"/>
      <c r="H1051" s="72" t="s">
        <v>112</v>
      </c>
      <c r="I1051" s="73"/>
      <c r="J1051" s="163"/>
      <c r="K1051" s="164"/>
      <c r="L1051" s="164"/>
      <c r="M1051" s="78" t="s">
        <v>113</v>
      </c>
      <c r="N1051" s="165"/>
      <c r="O1051" s="166"/>
      <c r="P1051" s="74"/>
      <c r="Q1051" s="3"/>
    </row>
    <row r="1052" spans="2:17" ht="15.75">
      <c r="B1052" s="68"/>
      <c r="C1052" s="69"/>
      <c r="D1052" s="79" t="s">
        <v>87</v>
      </c>
      <c r="E1052" s="71"/>
      <c r="F1052" s="71"/>
      <c r="G1052" s="71"/>
      <c r="H1052" s="79" t="s">
        <v>87</v>
      </c>
      <c r="I1052" s="71"/>
      <c r="J1052" s="71"/>
      <c r="K1052" s="71"/>
      <c r="L1052" s="71"/>
      <c r="M1052" s="71"/>
      <c r="N1052" s="71"/>
      <c r="O1052" s="71"/>
      <c r="P1052" s="80"/>
      <c r="Q1052" s="3"/>
    </row>
    <row r="1053" spans="2:17" ht="15.75">
      <c r="B1053" s="74"/>
      <c r="C1053" s="81" t="s">
        <v>114</v>
      </c>
      <c r="D1053" s="167" t="s">
        <v>61</v>
      </c>
      <c r="E1053" s="168"/>
      <c r="F1053" s="82"/>
      <c r="G1053" s="83" t="s">
        <v>114</v>
      </c>
      <c r="H1053" s="167" t="s">
        <v>37</v>
      </c>
      <c r="I1053" s="169"/>
      <c r="J1053" s="169"/>
      <c r="K1053" s="169"/>
      <c r="L1053" s="169"/>
      <c r="M1053" s="169"/>
      <c r="N1053" s="169"/>
      <c r="O1053" s="170"/>
      <c r="P1053" s="74"/>
      <c r="Q1053" s="3"/>
    </row>
    <row r="1054" spans="2:17" ht="15.75">
      <c r="B1054" s="74"/>
      <c r="C1054" s="84" t="s">
        <v>88</v>
      </c>
      <c r="D1054" s="158" t="s">
        <v>141</v>
      </c>
      <c r="E1054" s="159" t="s">
        <v>115</v>
      </c>
      <c r="F1054" s="85"/>
      <c r="G1054" s="86" t="s">
        <v>89</v>
      </c>
      <c r="H1054" s="158" t="s">
        <v>152</v>
      </c>
      <c r="I1054" s="160" t="s">
        <v>116</v>
      </c>
      <c r="J1054" s="160" t="s">
        <v>116</v>
      </c>
      <c r="K1054" s="160" t="s">
        <v>116</v>
      </c>
      <c r="L1054" s="160" t="s">
        <v>116</v>
      </c>
      <c r="M1054" s="160" t="s">
        <v>116</v>
      </c>
      <c r="N1054" s="160" t="s">
        <v>116</v>
      </c>
      <c r="O1054" s="161" t="s">
        <v>116</v>
      </c>
      <c r="P1054" s="74"/>
      <c r="Q1054" s="3"/>
    </row>
    <row r="1055" spans="2:17" ht="15.75">
      <c r="B1055" s="74"/>
      <c r="C1055" s="87" t="s">
        <v>51</v>
      </c>
      <c r="D1055" s="158" t="s">
        <v>142</v>
      </c>
      <c r="E1055" s="159" t="s">
        <v>117</v>
      </c>
      <c r="F1055" s="85"/>
      <c r="G1055" s="88" t="s">
        <v>90</v>
      </c>
      <c r="H1055" s="158" t="s">
        <v>147</v>
      </c>
      <c r="I1055" s="160" t="s">
        <v>118</v>
      </c>
      <c r="J1055" s="160" t="s">
        <v>118</v>
      </c>
      <c r="K1055" s="160" t="s">
        <v>118</v>
      </c>
      <c r="L1055" s="160" t="s">
        <v>118</v>
      </c>
      <c r="M1055" s="160" t="s">
        <v>118</v>
      </c>
      <c r="N1055" s="160" t="s">
        <v>118</v>
      </c>
      <c r="O1055" s="161" t="s">
        <v>118</v>
      </c>
      <c r="P1055" s="74"/>
      <c r="Q1055" s="3"/>
    </row>
    <row r="1056" spans="2:17" ht="15.75">
      <c r="B1056" s="68"/>
      <c r="C1056" s="89" t="s">
        <v>91</v>
      </c>
      <c r="D1056" s="90"/>
      <c r="E1056" s="91"/>
      <c r="F1056" s="92"/>
      <c r="G1056" s="89" t="s">
        <v>91</v>
      </c>
      <c r="H1056" s="93"/>
      <c r="I1056" s="93"/>
      <c r="J1056" s="93"/>
      <c r="K1056" s="93"/>
      <c r="L1056" s="93"/>
      <c r="M1056" s="93"/>
      <c r="N1056" s="93"/>
      <c r="O1056" s="93"/>
      <c r="P1056" s="80"/>
      <c r="Q1056" s="3"/>
    </row>
    <row r="1057" spans="2:17" ht="15.75">
      <c r="B1057" s="74"/>
      <c r="C1057" s="84"/>
      <c r="D1057" s="158" t="s">
        <v>141</v>
      </c>
      <c r="E1057" s="162" t="s">
        <v>115</v>
      </c>
      <c r="F1057" s="85"/>
      <c r="G1057" s="86"/>
      <c r="H1057" s="158" t="s">
        <v>152</v>
      </c>
      <c r="I1057" s="160" t="s">
        <v>116</v>
      </c>
      <c r="J1057" s="160" t="s">
        <v>116</v>
      </c>
      <c r="K1057" s="160" t="s">
        <v>116</v>
      </c>
      <c r="L1057" s="160" t="s">
        <v>116</v>
      </c>
      <c r="M1057" s="160" t="s">
        <v>116</v>
      </c>
      <c r="N1057" s="160" t="s">
        <v>116</v>
      </c>
      <c r="O1057" s="161" t="s">
        <v>116</v>
      </c>
      <c r="P1057" s="74"/>
      <c r="Q1057" s="3"/>
    </row>
    <row r="1058" spans="2:17" ht="15.75">
      <c r="B1058" s="74"/>
      <c r="C1058" s="94"/>
      <c r="D1058" s="158" t="s">
        <v>142</v>
      </c>
      <c r="E1058" s="162" t="s">
        <v>117</v>
      </c>
      <c r="F1058" s="85"/>
      <c r="G1058" s="95"/>
      <c r="H1058" s="158" t="s">
        <v>147</v>
      </c>
      <c r="I1058" s="160" t="s">
        <v>118</v>
      </c>
      <c r="J1058" s="160" t="s">
        <v>118</v>
      </c>
      <c r="K1058" s="160" t="s">
        <v>118</v>
      </c>
      <c r="L1058" s="160" t="s">
        <v>118</v>
      </c>
      <c r="M1058" s="160" t="s">
        <v>118</v>
      </c>
      <c r="N1058" s="160" t="s">
        <v>118</v>
      </c>
      <c r="O1058" s="161" t="s">
        <v>118</v>
      </c>
      <c r="P1058" s="74"/>
      <c r="Q1058" s="3"/>
    </row>
    <row r="1059" spans="2:17" ht="15.75">
      <c r="B1059" s="68"/>
      <c r="C1059" s="71"/>
      <c r="D1059" s="71"/>
      <c r="E1059" s="71"/>
      <c r="F1059" s="71"/>
      <c r="G1059" s="96" t="s">
        <v>119</v>
      </c>
      <c r="H1059" s="79"/>
      <c r="I1059" s="79"/>
      <c r="J1059" s="79"/>
      <c r="K1059" s="71"/>
      <c r="L1059" s="71"/>
      <c r="M1059" s="71"/>
      <c r="N1059" s="97"/>
      <c r="O1059" s="69"/>
      <c r="P1059" s="80"/>
      <c r="Q1059" s="3"/>
    </row>
    <row r="1060" spans="2:17" ht="15.75">
      <c r="B1060" s="68"/>
      <c r="C1060" s="98" t="s">
        <v>92</v>
      </c>
      <c r="D1060" s="71"/>
      <c r="E1060" s="71"/>
      <c r="F1060" s="71"/>
      <c r="G1060" s="99" t="s">
        <v>120</v>
      </c>
      <c r="H1060" s="99" t="s">
        <v>121</v>
      </c>
      <c r="I1060" s="99" t="s">
        <v>122</v>
      </c>
      <c r="J1060" s="99" t="s">
        <v>123</v>
      </c>
      <c r="K1060" s="99" t="s">
        <v>124</v>
      </c>
      <c r="L1060" s="100" t="s">
        <v>5</v>
      </c>
      <c r="M1060" s="101"/>
      <c r="N1060" s="102" t="s">
        <v>93</v>
      </c>
      <c r="O1060" s="103" t="s">
        <v>94</v>
      </c>
      <c r="P1060" s="74"/>
      <c r="Q1060" s="3"/>
    </row>
    <row r="1061" spans="2:17" ht="15.75">
      <c r="B1061" s="74"/>
      <c r="C1061" s="104" t="s">
        <v>125</v>
      </c>
      <c r="D1061" s="105" t="str">
        <f>IF(+D1054&gt;"",D1054&amp;"-"&amp;H1054,"")</f>
        <v>Veikka Flemming-Eerik Kemppainen</v>
      </c>
      <c r="E1061" s="106"/>
      <c r="F1061" s="107"/>
      <c r="G1061" s="108">
        <v>5</v>
      </c>
      <c r="H1061" s="108">
        <v>4</v>
      </c>
      <c r="I1061" s="108">
        <v>9</v>
      </c>
      <c r="J1061" s="108"/>
      <c r="K1061" s="108"/>
      <c r="L1061" s="109">
        <f>IF(ISBLANK(G1061),"",COUNTIF(G1061:K1061,"&gt;=0"))</f>
        <v>3</v>
      </c>
      <c r="M1061" s="110">
        <f>IF(ISBLANK(G1061),"",(IF(LEFT(G1061,1)="-",1,0)+IF(LEFT(H1061,1)="-",1,0)+IF(LEFT(I1061,1)="-",1,0)+IF(LEFT(J1061,1)="-",1,0)+IF(LEFT(K1061,1)="-",1,0)))</f>
        <v>0</v>
      </c>
      <c r="N1061" s="111">
        <f aca="true" t="shared" si="33" ref="N1061:O1065">IF(L1061=3,1,"")</f>
        <v>1</v>
      </c>
      <c r="O1061" s="112">
        <f t="shared" si="33"/>
      </c>
      <c r="P1061" s="74"/>
      <c r="Q1061" s="3"/>
    </row>
    <row r="1062" spans="2:17" ht="15.75">
      <c r="B1062" s="74"/>
      <c r="C1062" s="104" t="s">
        <v>126</v>
      </c>
      <c r="D1062" s="106" t="str">
        <f>IF(D1055&gt;"",D1055&amp;" - "&amp;H1055,"")</f>
        <v>Alex Naumi - Rolands Jansons</v>
      </c>
      <c r="E1062" s="105"/>
      <c r="F1062" s="107"/>
      <c r="G1062" s="113">
        <v>-9</v>
      </c>
      <c r="H1062" s="108">
        <v>-7</v>
      </c>
      <c r="I1062" s="108">
        <v>-6</v>
      </c>
      <c r="J1062" s="108"/>
      <c r="K1062" s="108"/>
      <c r="L1062" s="109">
        <f>IF(ISBLANK(G1062),"",COUNTIF(G1062:K1062,"&gt;=0"))</f>
        <v>0</v>
      </c>
      <c r="M1062" s="110">
        <f>IF(ISBLANK(G1062),"",(IF(LEFT(G1062,1)="-",1,0)+IF(LEFT(H1062,1)="-",1,0)+IF(LEFT(I1062,1)="-",1,0)+IF(LEFT(J1062,1)="-",1,0)+IF(LEFT(K1062,1)="-",1,0)))</f>
        <v>3</v>
      </c>
      <c r="N1062" s="111">
        <f t="shared" si="33"/>
      </c>
      <c r="O1062" s="112">
        <f t="shared" si="33"/>
        <v>1</v>
      </c>
      <c r="P1062" s="74"/>
      <c r="Q1062" s="3"/>
    </row>
    <row r="1063" spans="2:17" ht="15.75">
      <c r="B1063" s="74"/>
      <c r="C1063" s="114" t="s">
        <v>127</v>
      </c>
      <c r="D1063" s="115" t="str">
        <f>IF(D1057&gt;"",D1057&amp;" / "&amp;D1058,"")</f>
        <v>Veikka Flemming / Alex Naumi</v>
      </c>
      <c r="E1063" s="116" t="str">
        <f>IF(H1057&gt;"",H1057&amp;" / "&amp;H1058,"")</f>
        <v>Eerik Kemppainen / Rolands Jansons</v>
      </c>
      <c r="F1063" s="117"/>
      <c r="G1063" s="118">
        <v>6</v>
      </c>
      <c r="H1063" s="119">
        <v>-2</v>
      </c>
      <c r="I1063" s="120">
        <v>3</v>
      </c>
      <c r="J1063" s="120">
        <v>5</v>
      </c>
      <c r="K1063" s="120"/>
      <c r="L1063" s="109">
        <f>IF(ISBLANK(G1063),"",COUNTIF(G1063:K1063,"&gt;=0"))</f>
        <v>3</v>
      </c>
      <c r="M1063" s="110">
        <f>IF(ISBLANK(G1063),"",(IF(LEFT(G1063,1)="-",1,0)+IF(LEFT(H1063,1)="-",1,0)+IF(LEFT(I1063,1)="-",1,0)+IF(LEFT(J1063,1)="-",1,0)+IF(LEFT(K1063,1)="-",1,0)))</f>
        <v>1</v>
      </c>
      <c r="N1063" s="111">
        <f t="shared" si="33"/>
        <v>1</v>
      </c>
      <c r="O1063" s="112">
        <f t="shared" si="33"/>
      </c>
      <c r="P1063" s="74"/>
      <c r="Q1063" s="3"/>
    </row>
    <row r="1064" spans="2:17" ht="15.75">
      <c r="B1064" s="74"/>
      <c r="C1064" s="104" t="s">
        <v>128</v>
      </c>
      <c r="D1064" s="106" t="str">
        <f>IF(+D1054&gt;"",D1054&amp;" - "&amp;H1055,"")</f>
        <v>Veikka Flemming - Rolands Jansons</v>
      </c>
      <c r="E1064" s="105"/>
      <c r="F1064" s="107"/>
      <c r="G1064" s="121">
        <v>9</v>
      </c>
      <c r="H1064" s="108">
        <v>3</v>
      </c>
      <c r="I1064" s="108">
        <v>4</v>
      </c>
      <c r="J1064" s="108"/>
      <c r="K1064" s="122"/>
      <c r="L1064" s="109">
        <f>IF(ISBLANK(G1064),"",COUNTIF(G1064:K1064,"&gt;=0"))</f>
        <v>3</v>
      </c>
      <c r="M1064" s="110">
        <f>IF(ISBLANK(G1064),"",(IF(LEFT(G1064,1)="-",1,0)+IF(LEFT(H1064,1)="-",1,0)+IF(LEFT(I1064,1)="-",1,0)+IF(LEFT(J1064,1)="-",1,0)+IF(LEFT(K1064,1)="-",1,0)))</f>
        <v>0</v>
      </c>
      <c r="N1064" s="111">
        <f t="shared" si="33"/>
        <v>1</v>
      </c>
      <c r="O1064" s="112">
        <f t="shared" si="33"/>
      </c>
      <c r="P1064" s="74"/>
      <c r="Q1064" s="3"/>
    </row>
    <row r="1065" spans="2:17" ht="16.5" thickBot="1">
      <c r="B1065" s="74"/>
      <c r="C1065" s="104" t="s">
        <v>129</v>
      </c>
      <c r="D1065" s="106" t="str">
        <f>IF(+D1055&gt;"",D1055&amp;" - "&amp;H1054,"")</f>
        <v>Alex Naumi - Eerik Kemppainen</v>
      </c>
      <c r="E1065" s="105"/>
      <c r="F1065" s="107"/>
      <c r="G1065" s="122"/>
      <c r="H1065" s="108"/>
      <c r="I1065" s="122"/>
      <c r="J1065" s="108"/>
      <c r="K1065" s="108"/>
      <c r="L1065" s="109">
        <f>IF(ISBLANK(G1065),"",COUNTIF(G1065:K1065,"&gt;=0"))</f>
      </c>
      <c r="M1065" s="123">
        <f>IF(ISBLANK(G1065),"",(IF(LEFT(G1065,1)="-",1,0)+IF(LEFT(H1065,1)="-",1,0)+IF(LEFT(I1065,1)="-",1,0)+IF(LEFT(J1065,1)="-",1,0)+IF(LEFT(K1065,1)="-",1,0)))</f>
      </c>
      <c r="N1065" s="111">
        <f t="shared" si="33"/>
      </c>
      <c r="O1065" s="112">
        <f t="shared" si="33"/>
      </c>
      <c r="P1065" s="74"/>
      <c r="Q1065" s="3"/>
    </row>
    <row r="1066" spans="2:17" ht="16.5" thickBot="1">
      <c r="B1066" s="68"/>
      <c r="C1066" s="71"/>
      <c r="D1066" s="71"/>
      <c r="E1066" s="71"/>
      <c r="F1066" s="71"/>
      <c r="G1066" s="71"/>
      <c r="H1066" s="71"/>
      <c r="I1066" s="71"/>
      <c r="J1066" s="124" t="s">
        <v>21</v>
      </c>
      <c r="K1066" s="125"/>
      <c r="L1066" s="126">
        <f>IF(ISBLANK(E1061),"",SUM(L1061:L1065))</f>
      </c>
      <c r="M1066" s="127">
        <f>IF(ISBLANK(F1061),"",SUM(M1061:M1065))</f>
      </c>
      <c r="N1066" s="128">
        <f>IF(ISBLANK(G1061),"",SUM(N1061:N1065))</f>
        <v>3</v>
      </c>
      <c r="O1066" s="129">
        <f>IF(ISBLANK(G1061),"",SUM(O1061:O1065))</f>
        <v>1</v>
      </c>
      <c r="P1066" s="74"/>
      <c r="Q1066" s="3"/>
    </row>
    <row r="1067" spans="2:17" ht="15.75">
      <c r="B1067" s="68"/>
      <c r="C1067" s="70" t="s">
        <v>95</v>
      </c>
      <c r="D1067" s="71"/>
      <c r="E1067" s="71"/>
      <c r="F1067" s="71"/>
      <c r="G1067" s="71"/>
      <c r="H1067" s="71"/>
      <c r="I1067" s="71"/>
      <c r="J1067" s="71"/>
      <c r="K1067" s="71"/>
      <c r="L1067" s="71"/>
      <c r="M1067" s="71"/>
      <c r="N1067" s="71"/>
      <c r="O1067" s="71"/>
      <c r="P1067" s="80"/>
      <c r="Q1067" s="3"/>
    </row>
    <row r="1068" spans="2:17" ht="15.75">
      <c r="B1068" s="68"/>
      <c r="C1068" s="130" t="s">
        <v>96</v>
      </c>
      <c r="D1068" s="130"/>
      <c r="E1068" s="130" t="s">
        <v>97</v>
      </c>
      <c r="F1068" s="131"/>
      <c r="G1068" s="130"/>
      <c r="H1068" s="130" t="s">
        <v>8</v>
      </c>
      <c r="I1068" s="131"/>
      <c r="J1068" s="130"/>
      <c r="K1068" s="132" t="s">
        <v>98</v>
      </c>
      <c r="L1068" s="69"/>
      <c r="M1068" s="71"/>
      <c r="N1068" s="71"/>
      <c r="O1068" s="71"/>
      <c r="P1068" s="80"/>
      <c r="Q1068" s="3"/>
    </row>
    <row r="1069" spans="2:17" ht="18.75" thickBot="1">
      <c r="B1069" s="68"/>
      <c r="C1069" s="71"/>
      <c r="D1069" s="71"/>
      <c r="E1069" s="71"/>
      <c r="F1069" s="71"/>
      <c r="G1069" s="71"/>
      <c r="H1069" s="71"/>
      <c r="I1069" s="71"/>
      <c r="J1069" s="71"/>
      <c r="K1069" s="155" t="str">
        <f>IF(N1066=3,D1053,IF(O1066=3,H1053,""))</f>
        <v>KoKa 1</v>
      </c>
      <c r="L1069" s="156"/>
      <c r="M1069" s="156"/>
      <c r="N1069" s="156"/>
      <c r="O1069" s="157"/>
      <c r="P1069" s="74"/>
      <c r="Q1069" s="3"/>
    </row>
    <row r="1070" spans="2:17" ht="18">
      <c r="B1070" s="133"/>
      <c r="C1070" s="134"/>
      <c r="D1070" s="134"/>
      <c r="E1070" s="134"/>
      <c r="F1070" s="134"/>
      <c r="G1070" s="134"/>
      <c r="H1070" s="134"/>
      <c r="I1070" s="134"/>
      <c r="J1070" s="134"/>
      <c r="K1070" s="135"/>
      <c r="L1070" s="135"/>
      <c r="M1070" s="135"/>
      <c r="N1070" s="135"/>
      <c r="O1070" s="135"/>
      <c r="P1070" s="136"/>
      <c r="Q1070" s="3"/>
    </row>
    <row r="1071" spans="2:17" ht="16.5" thickBot="1">
      <c r="B1071" s="62"/>
      <c r="C1071" s="62"/>
      <c r="D1071" s="62"/>
      <c r="E1071" s="62"/>
      <c r="F1071" s="62"/>
      <c r="G1071" s="62"/>
      <c r="H1071" s="62"/>
      <c r="I1071" s="62"/>
      <c r="J1071" s="62"/>
      <c r="K1071" s="62"/>
      <c r="L1071" s="62"/>
      <c r="M1071" s="62"/>
      <c r="N1071" s="62"/>
      <c r="O1071" s="62"/>
      <c r="P1071" s="62"/>
      <c r="Q1071" s="3"/>
    </row>
    <row r="1072" spans="2:17" ht="18">
      <c r="B1072" s="58"/>
      <c r="C1072" s="58"/>
      <c r="D1072" s="58"/>
      <c r="E1072" s="58"/>
      <c r="F1072" s="58"/>
      <c r="G1072" s="58"/>
      <c r="H1072" s="58"/>
      <c r="I1072" s="58"/>
      <c r="J1072" s="59"/>
      <c r="K1072" s="59"/>
      <c r="L1072" s="59"/>
      <c r="M1072" s="59"/>
      <c r="N1072" s="59"/>
      <c r="O1072" s="60"/>
      <c r="P1072" s="3"/>
      <c r="Q1072" s="3"/>
    </row>
    <row r="1073" spans="2:17" ht="15">
      <c r="B1073" s="61" t="s">
        <v>99</v>
      </c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</row>
    <row r="1074" spans="2:17" ht="15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</row>
    <row r="1075" spans="2:17" ht="15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</row>
    <row r="1076" spans="2:17" ht="15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</row>
    <row r="1077" spans="2:17" ht="15.75">
      <c r="B1077" s="63"/>
      <c r="C1077" s="64"/>
      <c r="D1077" s="65"/>
      <c r="E1077" s="66"/>
      <c r="F1077" s="66"/>
      <c r="G1077" s="66"/>
      <c r="H1077" s="66"/>
      <c r="I1077" s="66"/>
      <c r="J1077" s="66"/>
      <c r="K1077" s="66"/>
      <c r="L1077" s="66"/>
      <c r="M1077" s="66"/>
      <c r="N1077" s="66"/>
      <c r="O1077" s="66"/>
      <c r="P1077" s="67"/>
      <c r="Q1077" s="3"/>
    </row>
    <row r="1078" spans="2:17" ht="15.75">
      <c r="B1078" s="68"/>
      <c r="C1078" s="69"/>
      <c r="D1078" s="70" t="s">
        <v>109</v>
      </c>
      <c r="E1078" s="71"/>
      <c r="F1078" s="71"/>
      <c r="G1078" s="69"/>
      <c r="H1078" s="72" t="s">
        <v>84</v>
      </c>
      <c r="I1078" s="73"/>
      <c r="J1078" s="171" t="s">
        <v>186</v>
      </c>
      <c r="K1078" s="160"/>
      <c r="L1078" s="160"/>
      <c r="M1078" s="160"/>
      <c r="N1078" s="160"/>
      <c r="O1078" s="161"/>
      <c r="P1078" s="74"/>
      <c r="Q1078" s="3"/>
    </row>
    <row r="1079" spans="2:17" ht="20.25">
      <c r="B1079" s="68"/>
      <c r="C1079" s="75"/>
      <c r="D1079" s="76" t="s">
        <v>110</v>
      </c>
      <c r="E1079" s="71"/>
      <c r="F1079" s="71"/>
      <c r="G1079" s="69"/>
      <c r="H1079" s="72" t="s">
        <v>85</v>
      </c>
      <c r="I1079" s="73"/>
      <c r="J1079" s="171"/>
      <c r="K1079" s="160"/>
      <c r="L1079" s="160"/>
      <c r="M1079" s="160"/>
      <c r="N1079" s="160"/>
      <c r="O1079" s="161"/>
      <c r="P1079" s="74"/>
      <c r="Q1079" s="3"/>
    </row>
    <row r="1080" spans="2:17" ht="15.75">
      <c r="B1080" s="68"/>
      <c r="C1080" s="71"/>
      <c r="D1080" s="71" t="s">
        <v>111</v>
      </c>
      <c r="E1080" s="71"/>
      <c r="F1080" s="71"/>
      <c r="G1080" s="71"/>
      <c r="H1080" s="72" t="s">
        <v>86</v>
      </c>
      <c r="I1080" s="77"/>
      <c r="J1080" s="171" t="s">
        <v>48</v>
      </c>
      <c r="K1080" s="171"/>
      <c r="L1080" s="171"/>
      <c r="M1080" s="171"/>
      <c r="N1080" s="171"/>
      <c r="O1080" s="166"/>
      <c r="P1080" s="74"/>
      <c r="Q1080" s="3"/>
    </row>
    <row r="1081" spans="2:17" ht="15.75">
      <c r="B1081" s="68"/>
      <c r="C1081" s="71"/>
      <c r="D1081" s="71"/>
      <c r="E1081" s="71"/>
      <c r="F1081" s="71"/>
      <c r="G1081" s="71"/>
      <c r="H1081" s="72" t="s">
        <v>112</v>
      </c>
      <c r="I1081" s="73"/>
      <c r="J1081" s="163"/>
      <c r="K1081" s="164"/>
      <c r="L1081" s="164"/>
      <c r="M1081" s="78" t="s">
        <v>113</v>
      </c>
      <c r="N1081" s="165"/>
      <c r="O1081" s="166"/>
      <c r="P1081" s="74"/>
      <c r="Q1081" s="3"/>
    </row>
    <row r="1082" spans="2:17" ht="15.75">
      <c r="B1082" s="68"/>
      <c r="C1082" s="69"/>
      <c r="D1082" s="79" t="s">
        <v>87</v>
      </c>
      <c r="E1082" s="71"/>
      <c r="F1082" s="71"/>
      <c r="G1082" s="71"/>
      <c r="H1082" s="79" t="s">
        <v>87</v>
      </c>
      <c r="I1082" s="71"/>
      <c r="J1082" s="71"/>
      <c r="K1082" s="71"/>
      <c r="L1082" s="71"/>
      <c r="M1082" s="71"/>
      <c r="N1082" s="71"/>
      <c r="O1082" s="71"/>
      <c r="P1082" s="80"/>
      <c r="Q1082" s="3"/>
    </row>
    <row r="1083" spans="2:17" ht="15.75">
      <c r="B1083" s="74"/>
      <c r="C1083" s="81" t="s">
        <v>114</v>
      </c>
      <c r="D1083" s="167" t="s">
        <v>42</v>
      </c>
      <c r="E1083" s="168"/>
      <c r="F1083" s="82"/>
      <c r="G1083" s="83" t="s">
        <v>114</v>
      </c>
      <c r="H1083" s="167" t="s">
        <v>67</v>
      </c>
      <c r="I1083" s="169"/>
      <c r="J1083" s="169"/>
      <c r="K1083" s="169"/>
      <c r="L1083" s="169"/>
      <c r="M1083" s="169"/>
      <c r="N1083" s="169"/>
      <c r="O1083" s="170"/>
      <c r="P1083" s="74"/>
      <c r="Q1083" s="3"/>
    </row>
    <row r="1084" spans="2:17" ht="15.75">
      <c r="B1084" s="74"/>
      <c r="C1084" s="84" t="s">
        <v>88</v>
      </c>
      <c r="D1084" s="158" t="s">
        <v>170</v>
      </c>
      <c r="E1084" s="159" t="s">
        <v>115</v>
      </c>
      <c r="F1084" s="85"/>
      <c r="G1084" s="86" t="s">
        <v>89</v>
      </c>
      <c r="H1084" s="158" t="s">
        <v>130</v>
      </c>
      <c r="I1084" s="160" t="s">
        <v>116</v>
      </c>
      <c r="J1084" s="160" t="s">
        <v>116</v>
      </c>
      <c r="K1084" s="160" t="s">
        <v>116</v>
      </c>
      <c r="L1084" s="160" t="s">
        <v>116</v>
      </c>
      <c r="M1084" s="160" t="s">
        <v>116</v>
      </c>
      <c r="N1084" s="160" t="s">
        <v>116</v>
      </c>
      <c r="O1084" s="161" t="s">
        <v>116</v>
      </c>
      <c r="P1084" s="74"/>
      <c r="Q1084" s="3"/>
    </row>
    <row r="1085" spans="2:17" ht="15.75">
      <c r="B1085" s="74"/>
      <c r="C1085" s="87" t="s">
        <v>51</v>
      </c>
      <c r="D1085" s="158" t="s">
        <v>169</v>
      </c>
      <c r="E1085" s="159" t="s">
        <v>117</v>
      </c>
      <c r="F1085" s="85"/>
      <c r="G1085" s="88" t="s">
        <v>90</v>
      </c>
      <c r="H1085" s="158" t="s">
        <v>131</v>
      </c>
      <c r="I1085" s="160" t="s">
        <v>118</v>
      </c>
      <c r="J1085" s="160" t="s">
        <v>118</v>
      </c>
      <c r="K1085" s="160" t="s">
        <v>118</v>
      </c>
      <c r="L1085" s="160" t="s">
        <v>118</v>
      </c>
      <c r="M1085" s="160" t="s">
        <v>118</v>
      </c>
      <c r="N1085" s="160" t="s">
        <v>118</v>
      </c>
      <c r="O1085" s="161" t="s">
        <v>118</v>
      </c>
      <c r="P1085" s="74"/>
      <c r="Q1085" s="3"/>
    </row>
    <row r="1086" spans="2:17" ht="15.75">
      <c r="B1086" s="68"/>
      <c r="C1086" s="89" t="s">
        <v>91</v>
      </c>
      <c r="D1086" s="90"/>
      <c r="E1086" s="91"/>
      <c r="F1086" s="92"/>
      <c r="G1086" s="89" t="s">
        <v>91</v>
      </c>
      <c r="H1086" s="93"/>
      <c r="I1086" s="93"/>
      <c r="J1086" s="93"/>
      <c r="K1086" s="93"/>
      <c r="L1086" s="93"/>
      <c r="M1086" s="93"/>
      <c r="N1086" s="93"/>
      <c r="O1086" s="93"/>
      <c r="P1086" s="80"/>
      <c r="Q1086" s="3"/>
    </row>
    <row r="1087" spans="2:17" ht="15.75">
      <c r="B1087" s="74"/>
      <c r="C1087" s="84"/>
      <c r="D1087" s="158" t="s">
        <v>170</v>
      </c>
      <c r="E1087" s="162" t="s">
        <v>115</v>
      </c>
      <c r="F1087" s="85"/>
      <c r="G1087" s="86"/>
      <c r="H1087" s="158" t="s">
        <v>130</v>
      </c>
      <c r="I1087" s="160" t="s">
        <v>116</v>
      </c>
      <c r="J1087" s="160" t="s">
        <v>116</v>
      </c>
      <c r="K1087" s="160" t="s">
        <v>116</v>
      </c>
      <c r="L1087" s="160" t="s">
        <v>116</v>
      </c>
      <c r="M1087" s="160" t="s">
        <v>116</v>
      </c>
      <c r="N1087" s="160" t="s">
        <v>116</v>
      </c>
      <c r="O1087" s="161" t="s">
        <v>116</v>
      </c>
      <c r="P1087" s="74"/>
      <c r="Q1087" s="3"/>
    </row>
    <row r="1088" spans="2:17" ht="15.75">
      <c r="B1088" s="74"/>
      <c r="C1088" s="94"/>
      <c r="D1088" s="158" t="s">
        <v>169</v>
      </c>
      <c r="E1088" s="162" t="s">
        <v>117</v>
      </c>
      <c r="F1088" s="85"/>
      <c r="G1088" s="95"/>
      <c r="H1088" s="158" t="s">
        <v>131</v>
      </c>
      <c r="I1088" s="160" t="s">
        <v>118</v>
      </c>
      <c r="J1088" s="160" t="s">
        <v>118</v>
      </c>
      <c r="K1088" s="160" t="s">
        <v>118</v>
      </c>
      <c r="L1088" s="160" t="s">
        <v>118</v>
      </c>
      <c r="M1088" s="160" t="s">
        <v>118</v>
      </c>
      <c r="N1088" s="160" t="s">
        <v>118</v>
      </c>
      <c r="O1088" s="161" t="s">
        <v>118</v>
      </c>
      <c r="P1088" s="74"/>
      <c r="Q1088" s="3"/>
    </row>
    <row r="1089" spans="2:17" ht="15.75">
      <c r="B1089" s="68"/>
      <c r="C1089" s="71"/>
      <c r="D1089" s="71"/>
      <c r="E1089" s="71"/>
      <c r="F1089" s="71"/>
      <c r="G1089" s="96" t="s">
        <v>119</v>
      </c>
      <c r="H1089" s="79"/>
      <c r="I1089" s="79"/>
      <c r="J1089" s="79"/>
      <c r="K1089" s="71"/>
      <c r="L1089" s="71"/>
      <c r="M1089" s="71"/>
      <c r="N1089" s="97"/>
      <c r="O1089" s="69"/>
      <c r="P1089" s="80"/>
      <c r="Q1089" s="3"/>
    </row>
    <row r="1090" spans="2:17" ht="15.75">
      <c r="B1090" s="68"/>
      <c r="C1090" s="98" t="s">
        <v>92</v>
      </c>
      <c r="D1090" s="71"/>
      <c r="E1090" s="71"/>
      <c r="F1090" s="71"/>
      <c r="G1090" s="99" t="s">
        <v>120</v>
      </c>
      <c r="H1090" s="99" t="s">
        <v>121</v>
      </c>
      <c r="I1090" s="99" t="s">
        <v>122</v>
      </c>
      <c r="J1090" s="99" t="s">
        <v>123</v>
      </c>
      <c r="K1090" s="99" t="s">
        <v>124</v>
      </c>
      <c r="L1090" s="100" t="s">
        <v>5</v>
      </c>
      <c r="M1090" s="101"/>
      <c r="N1090" s="102" t="s">
        <v>93</v>
      </c>
      <c r="O1090" s="103" t="s">
        <v>94</v>
      </c>
      <c r="P1090" s="74"/>
      <c r="Q1090" s="3"/>
    </row>
    <row r="1091" spans="2:17" ht="15.75">
      <c r="B1091" s="74"/>
      <c r="C1091" s="104" t="s">
        <v>125</v>
      </c>
      <c r="D1091" s="105" t="str">
        <f>IF(+D1084&gt;"",D1084&amp;"-"&amp;H1084,"")</f>
        <v>Evert Aittokallio-Topi Ruotsalainen</v>
      </c>
      <c r="E1091" s="106"/>
      <c r="F1091" s="107"/>
      <c r="G1091" s="108">
        <v>10</v>
      </c>
      <c r="H1091" s="108">
        <v>7</v>
      </c>
      <c r="I1091" s="108">
        <v>10</v>
      </c>
      <c r="J1091" s="108"/>
      <c r="K1091" s="108"/>
      <c r="L1091" s="109">
        <f>IF(ISBLANK(G1091),"",COUNTIF(G1091:K1091,"&gt;=0"))</f>
        <v>3</v>
      </c>
      <c r="M1091" s="110">
        <f>IF(ISBLANK(G1091),"",(IF(LEFT(G1091,1)="-",1,0)+IF(LEFT(H1091,1)="-",1,0)+IF(LEFT(I1091,1)="-",1,0)+IF(LEFT(J1091,1)="-",1,0)+IF(LEFT(K1091,1)="-",1,0)))</f>
        <v>0</v>
      </c>
      <c r="N1091" s="111">
        <f aca="true" t="shared" si="34" ref="N1091:O1095">IF(L1091=3,1,"")</f>
        <v>1</v>
      </c>
      <c r="O1091" s="112">
        <f t="shared" si="34"/>
      </c>
      <c r="P1091" s="74"/>
      <c r="Q1091" s="3"/>
    </row>
    <row r="1092" spans="2:17" ht="15.75">
      <c r="B1092" s="74"/>
      <c r="C1092" s="104" t="s">
        <v>126</v>
      </c>
      <c r="D1092" s="106" t="str">
        <f>IF(D1085&gt;"",D1085&amp;" - "&amp;H1085,"")</f>
        <v>Shenran Wang - Samu Leskinen</v>
      </c>
      <c r="E1092" s="105"/>
      <c r="F1092" s="107"/>
      <c r="G1092" s="113">
        <v>-10</v>
      </c>
      <c r="H1092" s="108">
        <v>6</v>
      </c>
      <c r="I1092" s="108">
        <v>-5</v>
      </c>
      <c r="J1092" s="108">
        <v>10</v>
      </c>
      <c r="K1092" s="108">
        <v>6</v>
      </c>
      <c r="L1092" s="109">
        <f>IF(ISBLANK(G1092),"",COUNTIF(G1092:K1092,"&gt;=0"))</f>
        <v>3</v>
      </c>
      <c r="M1092" s="110">
        <f>IF(ISBLANK(G1092),"",(IF(LEFT(G1092,1)="-",1,0)+IF(LEFT(H1092,1)="-",1,0)+IF(LEFT(I1092,1)="-",1,0)+IF(LEFT(J1092,1)="-",1,0)+IF(LEFT(K1092,1)="-",1,0)))</f>
        <v>2</v>
      </c>
      <c r="N1092" s="111">
        <f t="shared" si="34"/>
        <v>1</v>
      </c>
      <c r="O1092" s="112">
        <f t="shared" si="34"/>
      </c>
      <c r="P1092" s="74"/>
      <c r="Q1092" s="3"/>
    </row>
    <row r="1093" spans="2:17" ht="15.75">
      <c r="B1093" s="74"/>
      <c r="C1093" s="114" t="s">
        <v>127</v>
      </c>
      <c r="D1093" s="115" t="str">
        <f>IF(D1087&gt;"",D1087&amp;" / "&amp;D1088,"")</f>
        <v>Evert Aittokallio / Shenran Wang</v>
      </c>
      <c r="E1093" s="116" t="str">
        <f>IF(H1087&gt;"",H1087&amp;" / "&amp;H1088,"")</f>
        <v>Topi Ruotsalainen / Samu Leskinen</v>
      </c>
      <c r="F1093" s="117"/>
      <c r="G1093" s="118">
        <v>-6</v>
      </c>
      <c r="H1093" s="119">
        <v>-11</v>
      </c>
      <c r="I1093" s="120">
        <v>9</v>
      </c>
      <c r="J1093" s="120" t="s">
        <v>176</v>
      </c>
      <c r="K1093" s="120">
        <v>-10</v>
      </c>
      <c r="L1093" s="109">
        <f>IF(ISBLANK(G1093),"",COUNTIF(G1093:K1093,"&gt;=0"))</f>
        <v>1</v>
      </c>
      <c r="M1093" s="110">
        <f>IF(ISBLANK(G1093),"",(IF(LEFT(G1093,1)="-",1,0)+IF(LEFT(H1093,1)="-",1,0)+IF(LEFT(I1093,1)="-",1,0)+IF(LEFT(J1093,1)="-",1,0)+IF(LEFT(K1093,1)="-",1,0)))</f>
        <v>3</v>
      </c>
      <c r="N1093" s="111">
        <f t="shared" si="34"/>
      </c>
      <c r="O1093" s="112">
        <f t="shared" si="34"/>
        <v>1</v>
      </c>
      <c r="P1093" s="74"/>
      <c r="Q1093" s="3"/>
    </row>
    <row r="1094" spans="2:17" ht="15.75">
      <c r="B1094" s="74"/>
      <c r="C1094" s="104" t="s">
        <v>128</v>
      </c>
      <c r="D1094" s="106" t="str">
        <f>IF(+D1084&gt;"",D1084&amp;" - "&amp;H1085,"")</f>
        <v>Evert Aittokallio - Samu Leskinen</v>
      </c>
      <c r="E1094" s="105"/>
      <c r="F1094" s="107"/>
      <c r="G1094" s="121">
        <v>10</v>
      </c>
      <c r="H1094" s="108">
        <v>5</v>
      </c>
      <c r="I1094" s="108">
        <v>4</v>
      </c>
      <c r="J1094" s="108"/>
      <c r="K1094" s="122"/>
      <c r="L1094" s="109">
        <f>IF(ISBLANK(G1094),"",COUNTIF(G1094:K1094,"&gt;=0"))</f>
        <v>3</v>
      </c>
      <c r="M1094" s="110">
        <f>IF(ISBLANK(G1094),"",(IF(LEFT(G1094,1)="-",1,0)+IF(LEFT(H1094,1)="-",1,0)+IF(LEFT(I1094,1)="-",1,0)+IF(LEFT(J1094,1)="-",1,0)+IF(LEFT(K1094,1)="-",1,0)))</f>
        <v>0</v>
      </c>
      <c r="N1094" s="111">
        <f t="shared" si="34"/>
        <v>1</v>
      </c>
      <c r="O1094" s="112">
        <f t="shared" si="34"/>
      </c>
      <c r="P1094" s="74"/>
      <c r="Q1094" s="3"/>
    </row>
    <row r="1095" spans="2:17" ht="16.5" thickBot="1">
      <c r="B1095" s="74"/>
      <c r="C1095" s="104" t="s">
        <v>129</v>
      </c>
      <c r="D1095" s="106" t="str">
        <f>IF(+D1085&gt;"",D1085&amp;" - "&amp;H1084,"")</f>
        <v>Shenran Wang - Topi Ruotsalainen</v>
      </c>
      <c r="E1095" s="105"/>
      <c r="F1095" s="107"/>
      <c r="G1095" s="122"/>
      <c r="H1095" s="108"/>
      <c r="I1095" s="122"/>
      <c r="J1095" s="108"/>
      <c r="K1095" s="108"/>
      <c r="L1095" s="109">
        <f>IF(ISBLANK(G1095),"",COUNTIF(G1095:K1095,"&gt;=0"))</f>
      </c>
      <c r="M1095" s="123">
        <f>IF(ISBLANK(G1095),"",(IF(LEFT(G1095,1)="-",1,0)+IF(LEFT(H1095,1)="-",1,0)+IF(LEFT(I1095,1)="-",1,0)+IF(LEFT(J1095,1)="-",1,0)+IF(LEFT(K1095,1)="-",1,0)))</f>
      </c>
      <c r="N1095" s="111">
        <f t="shared" si="34"/>
      </c>
      <c r="O1095" s="112">
        <f t="shared" si="34"/>
      </c>
      <c r="P1095" s="74"/>
      <c r="Q1095" s="3"/>
    </row>
    <row r="1096" spans="2:17" ht="16.5" thickBot="1">
      <c r="B1096" s="68"/>
      <c r="C1096" s="71"/>
      <c r="D1096" s="71"/>
      <c r="E1096" s="71"/>
      <c r="F1096" s="71"/>
      <c r="G1096" s="71"/>
      <c r="H1096" s="71"/>
      <c r="I1096" s="71"/>
      <c r="J1096" s="124" t="s">
        <v>21</v>
      </c>
      <c r="K1096" s="125"/>
      <c r="L1096" s="126">
        <f>IF(ISBLANK(E1091),"",SUM(L1091:L1095))</f>
      </c>
      <c r="M1096" s="127">
        <f>IF(ISBLANK(F1091),"",SUM(M1091:M1095))</f>
      </c>
      <c r="N1096" s="128">
        <f>IF(ISBLANK(G1091),"",SUM(N1091:N1095))</f>
        <v>3</v>
      </c>
      <c r="O1096" s="129">
        <f>IF(ISBLANK(G1091),"",SUM(O1091:O1095))</f>
        <v>1</v>
      </c>
      <c r="P1096" s="74"/>
      <c r="Q1096" s="3"/>
    </row>
    <row r="1097" spans="2:17" ht="15.75">
      <c r="B1097" s="68"/>
      <c r="C1097" s="70" t="s">
        <v>95</v>
      </c>
      <c r="D1097" s="71"/>
      <c r="E1097" s="71"/>
      <c r="F1097" s="71"/>
      <c r="G1097" s="71"/>
      <c r="H1097" s="71"/>
      <c r="I1097" s="71"/>
      <c r="J1097" s="71"/>
      <c r="K1097" s="71"/>
      <c r="L1097" s="71"/>
      <c r="M1097" s="71"/>
      <c r="N1097" s="71"/>
      <c r="O1097" s="71"/>
      <c r="P1097" s="80"/>
      <c r="Q1097" s="3"/>
    </row>
    <row r="1098" spans="2:17" ht="15.75">
      <c r="B1098" s="68"/>
      <c r="C1098" s="130" t="s">
        <v>96</v>
      </c>
      <c r="D1098" s="130"/>
      <c r="E1098" s="130" t="s">
        <v>97</v>
      </c>
      <c r="F1098" s="131"/>
      <c r="G1098" s="130"/>
      <c r="H1098" s="130" t="s">
        <v>8</v>
      </c>
      <c r="I1098" s="131"/>
      <c r="J1098" s="130"/>
      <c r="K1098" s="132" t="s">
        <v>98</v>
      </c>
      <c r="L1098" s="69"/>
      <c r="M1098" s="71"/>
      <c r="N1098" s="71"/>
      <c r="O1098" s="71"/>
      <c r="P1098" s="80"/>
      <c r="Q1098" s="3"/>
    </row>
    <row r="1099" spans="2:17" ht="18.75" thickBot="1">
      <c r="B1099" s="68"/>
      <c r="C1099" s="71"/>
      <c r="D1099" s="71"/>
      <c r="E1099" s="71"/>
      <c r="F1099" s="71"/>
      <c r="G1099" s="71"/>
      <c r="H1099" s="71"/>
      <c r="I1099" s="71"/>
      <c r="J1099" s="71"/>
      <c r="K1099" s="155" t="str">
        <f>IF(N1096=3,D1083,IF(O1096=3,H1083,""))</f>
        <v>TuKa</v>
      </c>
      <c r="L1099" s="156"/>
      <c r="M1099" s="156"/>
      <c r="N1099" s="156"/>
      <c r="O1099" s="157"/>
      <c r="P1099" s="74"/>
      <c r="Q1099" s="3"/>
    </row>
    <row r="1100" spans="2:17" ht="18">
      <c r="B1100" s="133"/>
      <c r="C1100" s="134"/>
      <c r="D1100" s="134"/>
      <c r="E1100" s="134"/>
      <c r="F1100" s="134"/>
      <c r="G1100" s="134"/>
      <c r="H1100" s="134"/>
      <c r="I1100" s="134"/>
      <c r="J1100" s="134"/>
      <c r="K1100" s="135"/>
      <c r="L1100" s="135"/>
      <c r="M1100" s="135"/>
      <c r="N1100" s="135"/>
      <c r="O1100" s="135"/>
      <c r="P1100" s="136"/>
      <c r="Q1100" s="3"/>
    </row>
    <row r="1101" spans="2:17" ht="16.5" thickBot="1">
      <c r="B1101" s="62"/>
      <c r="C1101" s="62"/>
      <c r="D1101" s="62"/>
      <c r="E1101" s="62"/>
      <c r="F1101" s="62"/>
      <c r="G1101" s="62"/>
      <c r="H1101" s="62"/>
      <c r="I1101" s="62"/>
      <c r="J1101" s="62"/>
      <c r="K1101" s="62"/>
      <c r="L1101" s="62"/>
      <c r="M1101" s="62"/>
      <c r="N1101" s="62"/>
      <c r="O1101" s="62"/>
      <c r="P1101" s="62"/>
      <c r="Q1101" s="3"/>
    </row>
    <row r="1102" spans="2:17" ht="18">
      <c r="B1102" s="58"/>
      <c r="C1102" s="58"/>
      <c r="D1102" s="58"/>
      <c r="E1102" s="58"/>
      <c r="F1102" s="58"/>
      <c r="G1102" s="58"/>
      <c r="H1102" s="58"/>
      <c r="I1102" s="58"/>
      <c r="J1102" s="59"/>
      <c r="K1102" s="59"/>
      <c r="L1102" s="59"/>
      <c r="M1102" s="59"/>
      <c r="N1102" s="59"/>
      <c r="O1102" s="60"/>
      <c r="P1102" s="3"/>
      <c r="Q1102" s="3"/>
    </row>
    <row r="1103" spans="2:17" ht="15">
      <c r="B1103" s="61" t="s">
        <v>99</v>
      </c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</row>
    <row r="1104" spans="2:17" ht="15"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</row>
    <row r="1105" spans="2:17" ht="15"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</row>
    <row r="1106" spans="2:17" ht="15"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</row>
    <row r="1107" spans="2:17" ht="15.75">
      <c r="B1107" s="63"/>
      <c r="C1107" s="64"/>
      <c r="D1107" s="65"/>
      <c r="E1107" s="66"/>
      <c r="F1107" s="66"/>
      <c r="G1107" s="66"/>
      <c r="H1107" s="66"/>
      <c r="I1107" s="66"/>
      <c r="J1107" s="66"/>
      <c r="K1107" s="66"/>
      <c r="L1107" s="66"/>
      <c r="M1107" s="66"/>
      <c r="N1107" s="66"/>
      <c r="O1107" s="66"/>
      <c r="P1107" s="67"/>
      <c r="Q1107" s="3"/>
    </row>
    <row r="1108" spans="2:17" ht="15.75">
      <c r="B1108" s="68"/>
      <c r="C1108" s="69"/>
      <c r="D1108" s="70" t="s">
        <v>109</v>
      </c>
      <c r="E1108" s="71"/>
      <c r="F1108" s="71"/>
      <c r="G1108" s="69"/>
      <c r="H1108" s="72" t="s">
        <v>84</v>
      </c>
      <c r="I1108" s="73"/>
      <c r="J1108" s="171" t="s">
        <v>186</v>
      </c>
      <c r="K1108" s="160"/>
      <c r="L1108" s="160"/>
      <c r="M1108" s="160"/>
      <c r="N1108" s="160"/>
      <c r="O1108" s="161"/>
      <c r="P1108" s="74"/>
      <c r="Q1108" s="3"/>
    </row>
    <row r="1109" spans="2:17" ht="20.25">
      <c r="B1109" s="68"/>
      <c r="C1109" s="75"/>
      <c r="D1109" s="76" t="s">
        <v>110</v>
      </c>
      <c r="E1109" s="71"/>
      <c r="F1109" s="71"/>
      <c r="G1109" s="69"/>
      <c r="H1109" s="72" t="s">
        <v>85</v>
      </c>
      <c r="I1109" s="73"/>
      <c r="J1109" s="171"/>
      <c r="K1109" s="160"/>
      <c r="L1109" s="160"/>
      <c r="M1109" s="160"/>
      <c r="N1109" s="160"/>
      <c r="O1109" s="161"/>
      <c r="P1109" s="74"/>
      <c r="Q1109" s="3"/>
    </row>
    <row r="1110" spans="2:17" ht="15.75">
      <c r="B1110" s="68"/>
      <c r="C1110" s="71"/>
      <c r="D1110" s="71" t="s">
        <v>111</v>
      </c>
      <c r="E1110" s="71"/>
      <c r="F1110" s="71"/>
      <c r="G1110" s="71"/>
      <c r="H1110" s="72" t="s">
        <v>86</v>
      </c>
      <c r="I1110" s="77"/>
      <c r="J1110" s="171" t="s">
        <v>48</v>
      </c>
      <c r="K1110" s="171"/>
      <c r="L1110" s="171"/>
      <c r="M1110" s="171"/>
      <c r="N1110" s="171"/>
      <c r="O1110" s="166"/>
      <c r="P1110" s="74"/>
      <c r="Q1110" s="3"/>
    </row>
    <row r="1111" spans="2:17" ht="15.75">
      <c r="B1111" s="68"/>
      <c r="C1111" s="71"/>
      <c r="D1111" s="71"/>
      <c r="E1111" s="71"/>
      <c r="F1111" s="71"/>
      <c r="G1111" s="71"/>
      <c r="H1111" s="72" t="s">
        <v>112</v>
      </c>
      <c r="I1111" s="73"/>
      <c r="J1111" s="163"/>
      <c r="K1111" s="164"/>
      <c r="L1111" s="164"/>
      <c r="M1111" s="78" t="s">
        <v>113</v>
      </c>
      <c r="N1111" s="165"/>
      <c r="O1111" s="166"/>
      <c r="P1111" s="74"/>
      <c r="Q1111" s="3"/>
    </row>
    <row r="1112" spans="2:17" ht="15.75">
      <c r="B1112" s="68"/>
      <c r="C1112" s="69"/>
      <c r="D1112" s="79" t="s">
        <v>87</v>
      </c>
      <c r="E1112" s="71"/>
      <c r="F1112" s="71"/>
      <c r="G1112" s="71"/>
      <c r="H1112" s="79" t="s">
        <v>87</v>
      </c>
      <c r="I1112" s="71"/>
      <c r="J1112" s="71"/>
      <c r="K1112" s="71"/>
      <c r="L1112" s="71"/>
      <c r="M1112" s="71"/>
      <c r="N1112" s="71"/>
      <c r="O1112" s="71"/>
      <c r="P1112" s="80"/>
      <c r="Q1112" s="3"/>
    </row>
    <row r="1113" spans="2:17" ht="15.75">
      <c r="B1113" s="74"/>
      <c r="C1113" s="81" t="s">
        <v>114</v>
      </c>
      <c r="D1113" s="167" t="s">
        <v>34</v>
      </c>
      <c r="E1113" s="168"/>
      <c r="F1113" s="82"/>
      <c r="G1113" s="83" t="s">
        <v>114</v>
      </c>
      <c r="H1113" s="167" t="s">
        <v>33</v>
      </c>
      <c r="I1113" s="169"/>
      <c r="J1113" s="169"/>
      <c r="K1113" s="169"/>
      <c r="L1113" s="169"/>
      <c r="M1113" s="169"/>
      <c r="N1113" s="169"/>
      <c r="O1113" s="170"/>
      <c r="P1113" s="74"/>
      <c r="Q1113" s="3"/>
    </row>
    <row r="1114" spans="2:17" ht="15.75">
      <c r="B1114" s="74"/>
      <c r="C1114" s="84" t="s">
        <v>88</v>
      </c>
      <c r="D1114" s="158" t="s">
        <v>150</v>
      </c>
      <c r="E1114" s="159" t="s">
        <v>115</v>
      </c>
      <c r="F1114" s="85"/>
      <c r="G1114" s="86" t="s">
        <v>89</v>
      </c>
      <c r="H1114" s="158" t="s">
        <v>136</v>
      </c>
      <c r="I1114" s="160" t="s">
        <v>116</v>
      </c>
      <c r="J1114" s="160" t="s">
        <v>116</v>
      </c>
      <c r="K1114" s="160" t="s">
        <v>116</v>
      </c>
      <c r="L1114" s="160" t="s">
        <v>116</v>
      </c>
      <c r="M1114" s="160" t="s">
        <v>116</v>
      </c>
      <c r="N1114" s="160" t="s">
        <v>116</v>
      </c>
      <c r="O1114" s="161" t="s">
        <v>116</v>
      </c>
      <c r="P1114" s="74"/>
      <c r="Q1114" s="3"/>
    </row>
    <row r="1115" spans="2:17" ht="15.75">
      <c r="B1115" s="74"/>
      <c r="C1115" s="87" t="s">
        <v>51</v>
      </c>
      <c r="D1115" s="158" t="s">
        <v>151</v>
      </c>
      <c r="E1115" s="159" t="s">
        <v>117</v>
      </c>
      <c r="F1115" s="85"/>
      <c r="G1115" s="88" t="s">
        <v>90</v>
      </c>
      <c r="H1115" s="158" t="s">
        <v>135</v>
      </c>
      <c r="I1115" s="160" t="s">
        <v>118</v>
      </c>
      <c r="J1115" s="160" t="s">
        <v>118</v>
      </c>
      <c r="K1115" s="160" t="s">
        <v>118</v>
      </c>
      <c r="L1115" s="160" t="s">
        <v>118</v>
      </c>
      <c r="M1115" s="160" t="s">
        <v>118</v>
      </c>
      <c r="N1115" s="160" t="s">
        <v>118</v>
      </c>
      <c r="O1115" s="161" t="s">
        <v>118</v>
      </c>
      <c r="P1115" s="74"/>
      <c r="Q1115" s="3"/>
    </row>
    <row r="1116" spans="2:17" ht="15.75">
      <c r="B1116" s="68"/>
      <c r="C1116" s="89" t="s">
        <v>91</v>
      </c>
      <c r="D1116" s="90"/>
      <c r="E1116" s="91"/>
      <c r="F1116" s="92"/>
      <c r="G1116" s="89" t="s">
        <v>91</v>
      </c>
      <c r="H1116" s="93"/>
      <c r="I1116" s="93"/>
      <c r="J1116" s="93"/>
      <c r="K1116" s="93"/>
      <c r="L1116" s="93"/>
      <c r="M1116" s="93"/>
      <c r="N1116" s="93"/>
      <c r="O1116" s="93"/>
      <c r="P1116" s="80"/>
      <c r="Q1116" s="3"/>
    </row>
    <row r="1117" spans="2:17" ht="15.75">
      <c r="B1117" s="74"/>
      <c r="C1117" s="84"/>
      <c r="D1117" s="158" t="s">
        <v>150</v>
      </c>
      <c r="E1117" s="162" t="s">
        <v>115</v>
      </c>
      <c r="F1117" s="85"/>
      <c r="G1117" s="86"/>
      <c r="H1117" s="158" t="s">
        <v>136</v>
      </c>
      <c r="I1117" s="160" t="s">
        <v>116</v>
      </c>
      <c r="J1117" s="160" t="s">
        <v>116</v>
      </c>
      <c r="K1117" s="160" t="s">
        <v>116</v>
      </c>
      <c r="L1117" s="160" t="s">
        <v>116</v>
      </c>
      <c r="M1117" s="160" t="s">
        <v>116</v>
      </c>
      <c r="N1117" s="160" t="s">
        <v>116</v>
      </c>
      <c r="O1117" s="161" t="s">
        <v>116</v>
      </c>
      <c r="P1117" s="74"/>
      <c r="Q1117" s="3"/>
    </row>
    <row r="1118" spans="2:17" ht="15.75">
      <c r="B1118" s="74"/>
      <c r="C1118" s="94"/>
      <c r="D1118" s="158" t="s">
        <v>151</v>
      </c>
      <c r="E1118" s="162" t="s">
        <v>117</v>
      </c>
      <c r="F1118" s="85"/>
      <c r="G1118" s="95"/>
      <c r="H1118" s="158" t="s">
        <v>135</v>
      </c>
      <c r="I1118" s="160" t="s">
        <v>118</v>
      </c>
      <c r="J1118" s="160" t="s">
        <v>118</v>
      </c>
      <c r="K1118" s="160" t="s">
        <v>118</v>
      </c>
      <c r="L1118" s="160" t="s">
        <v>118</v>
      </c>
      <c r="M1118" s="160" t="s">
        <v>118</v>
      </c>
      <c r="N1118" s="160" t="s">
        <v>118</v>
      </c>
      <c r="O1118" s="161" t="s">
        <v>118</v>
      </c>
      <c r="P1118" s="74"/>
      <c r="Q1118" s="3"/>
    </row>
    <row r="1119" spans="2:17" ht="15.75">
      <c r="B1119" s="68"/>
      <c r="C1119" s="71"/>
      <c r="D1119" s="71"/>
      <c r="E1119" s="71"/>
      <c r="F1119" s="71"/>
      <c r="G1119" s="96" t="s">
        <v>119</v>
      </c>
      <c r="H1119" s="79"/>
      <c r="I1119" s="79"/>
      <c r="J1119" s="79"/>
      <c r="K1119" s="71"/>
      <c r="L1119" s="71"/>
      <c r="M1119" s="71"/>
      <c r="N1119" s="97"/>
      <c r="O1119" s="69"/>
      <c r="P1119" s="80"/>
      <c r="Q1119" s="3"/>
    </row>
    <row r="1120" spans="2:17" ht="15.75">
      <c r="B1120" s="68"/>
      <c r="C1120" s="98" t="s">
        <v>92</v>
      </c>
      <c r="D1120" s="71"/>
      <c r="E1120" s="71"/>
      <c r="F1120" s="71"/>
      <c r="G1120" s="99" t="s">
        <v>120</v>
      </c>
      <c r="H1120" s="99" t="s">
        <v>121</v>
      </c>
      <c r="I1120" s="99" t="s">
        <v>122</v>
      </c>
      <c r="J1120" s="99" t="s">
        <v>123</v>
      </c>
      <c r="K1120" s="99" t="s">
        <v>124</v>
      </c>
      <c r="L1120" s="100" t="s">
        <v>5</v>
      </c>
      <c r="M1120" s="101"/>
      <c r="N1120" s="102" t="s">
        <v>93</v>
      </c>
      <c r="O1120" s="103" t="s">
        <v>94</v>
      </c>
      <c r="P1120" s="74"/>
      <c r="Q1120" s="3"/>
    </row>
    <row r="1121" spans="2:17" ht="15.75">
      <c r="B1121" s="74"/>
      <c r="C1121" s="104" t="s">
        <v>125</v>
      </c>
      <c r="D1121" s="105" t="str">
        <f>IF(+D1114&gt;"",D1114&amp;"-"&amp;H1114,"")</f>
        <v>Tuomas Niskanen-Aleksi Tiljander</v>
      </c>
      <c r="E1121" s="106"/>
      <c r="F1121" s="107"/>
      <c r="G1121" s="108">
        <v>8</v>
      </c>
      <c r="H1121" s="108">
        <v>9</v>
      </c>
      <c r="I1121" s="108">
        <v>8</v>
      </c>
      <c r="J1121" s="108"/>
      <c r="K1121" s="108"/>
      <c r="L1121" s="109">
        <f>IF(ISBLANK(G1121),"",COUNTIF(G1121:K1121,"&gt;=0"))</f>
        <v>3</v>
      </c>
      <c r="M1121" s="110">
        <f>IF(ISBLANK(G1121),"",(IF(LEFT(G1121,1)="-",1,0)+IF(LEFT(H1121,1)="-",1,0)+IF(LEFT(I1121,1)="-",1,0)+IF(LEFT(J1121,1)="-",1,0)+IF(LEFT(K1121,1)="-",1,0)))</f>
        <v>0</v>
      </c>
      <c r="N1121" s="111">
        <f aca="true" t="shared" si="35" ref="N1121:O1125">IF(L1121=3,1,"")</f>
        <v>1</v>
      </c>
      <c r="O1121" s="112">
        <f t="shared" si="35"/>
      </c>
      <c r="P1121" s="74"/>
      <c r="Q1121" s="3"/>
    </row>
    <row r="1122" spans="2:17" ht="15.75">
      <c r="B1122" s="74"/>
      <c r="C1122" s="104" t="s">
        <v>126</v>
      </c>
      <c r="D1122" s="106" t="str">
        <f>IF(D1115&gt;"",D1115&amp;" - "&amp;H1115,"")</f>
        <v>Arttu Vartiainen - Taneli Rautalin</v>
      </c>
      <c r="E1122" s="105"/>
      <c r="F1122" s="107"/>
      <c r="G1122" s="113">
        <v>-4</v>
      </c>
      <c r="H1122" s="108">
        <v>-8</v>
      </c>
      <c r="I1122" s="108">
        <v>-5</v>
      </c>
      <c r="J1122" s="108"/>
      <c r="K1122" s="108"/>
      <c r="L1122" s="109">
        <f>IF(ISBLANK(G1122),"",COUNTIF(G1122:K1122,"&gt;=0"))</f>
        <v>0</v>
      </c>
      <c r="M1122" s="110">
        <f>IF(ISBLANK(G1122),"",(IF(LEFT(G1122,1)="-",1,0)+IF(LEFT(H1122,1)="-",1,0)+IF(LEFT(I1122,1)="-",1,0)+IF(LEFT(J1122,1)="-",1,0)+IF(LEFT(K1122,1)="-",1,0)))</f>
        <v>3</v>
      </c>
      <c r="N1122" s="111">
        <f t="shared" si="35"/>
      </c>
      <c r="O1122" s="112">
        <f t="shared" si="35"/>
        <v>1</v>
      </c>
      <c r="P1122" s="74"/>
      <c r="Q1122" s="3"/>
    </row>
    <row r="1123" spans="2:17" ht="15.75">
      <c r="B1123" s="74"/>
      <c r="C1123" s="114" t="s">
        <v>127</v>
      </c>
      <c r="D1123" s="115" t="str">
        <f>IF(D1117&gt;"",D1117&amp;" / "&amp;D1118,"")</f>
        <v>Tuomas Niskanen / Arttu Vartiainen</v>
      </c>
      <c r="E1123" s="116" t="str">
        <f>IF(H1117&gt;"",H1117&amp;" / "&amp;H1118,"")</f>
        <v>Aleksi Tiljander / Taneli Rautalin</v>
      </c>
      <c r="F1123" s="117"/>
      <c r="G1123" s="118">
        <v>10</v>
      </c>
      <c r="H1123" s="119">
        <v>-8</v>
      </c>
      <c r="I1123" s="120">
        <v>7</v>
      </c>
      <c r="J1123" s="120">
        <v>-6</v>
      </c>
      <c r="K1123" s="120">
        <v>8</v>
      </c>
      <c r="L1123" s="109">
        <f>IF(ISBLANK(G1123),"",COUNTIF(G1123:K1123,"&gt;=0"))</f>
        <v>3</v>
      </c>
      <c r="M1123" s="110">
        <f>IF(ISBLANK(G1123),"",(IF(LEFT(G1123,1)="-",1,0)+IF(LEFT(H1123,1)="-",1,0)+IF(LEFT(I1123,1)="-",1,0)+IF(LEFT(J1123,1)="-",1,0)+IF(LEFT(K1123,1)="-",1,0)))</f>
        <v>2</v>
      </c>
      <c r="N1123" s="111">
        <f t="shared" si="35"/>
        <v>1</v>
      </c>
      <c r="O1123" s="112">
        <f t="shared" si="35"/>
      </c>
      <c r="P1123" s="74"/>
      <c r="Q1123" s="3"/>
    </row>
    <row r="1124" spans="2:17" ht="15.75">
      <c r="B1124" s="74"/>
      <c r="C1124" s="104" t="s">
        <v>128</v>
      </c>
      <c r="D1124" s="106" t="str">
        <f>IF(+D1114&gt;"",D1114&amp;" - "&amp;H1115,"")</f>
        <v>Tuomas Niskanen - Taneli Rautalin</v>
      </c>
      <c r="E1124" s="105"/>
      <c r="F1124" s="107"/>
      <c r="G1124" s="121">
        <v>6</v>
      </c>
      <c r="H1124" s="108">
        <v>-6</v>
      </c>
      <c r="I1124" s="108">
        <v>9</v>
      </c>
      <c r="J1124" s="108">
        <v>-8</v>
      </c>
      <c r="K1124" s="122">
        <v>-8</v>
      </c>
      <c r="L1124" s="109">
        <f>IF(ISBLANK(G1124),"",COUNTIF(G1124:K1124,"&gt;=0"))</f>
        <v>2</v>
      </c>
      <c r="M1124" s="110">
        <f>IF(ISBLANK(G1124),"",(IF(LEFT(G1124,1)="-",1,0)+IF(LEFT(H1124,1)="-",1,0)+IF(LEFT(I1124,1)="-",1,0)+IF(LEFT(J1124,1)="-",1,0)+IF(LEFT(K1124,1)="-",1,0)))</f>
        <v>3</v>
      </c>
      <c r="N1124" s="111">
        <f t="shared" si="35"/>
      </c>
      <c r="O1124" s="112">
        <f t="shared" si="35"/>
        <v>1</v>
      </c>
      <c r="P1124" s="74"/>
      <c r="Q1124" s="3"/>
    </row>
    <row r="1125" spans="2:17" ht="16.5" thickBot="1">
      <c r="B1125" s="74"/>
      <c r="C1125" s="104" t="s">
        <v>129</v>
      </c>
      <c r="D1125" s="106" t="str">
        <f>IF(+D1115&gt;"",D1115&amp;" - "&amp;H1114,"")</f>
        <v>Arttu Vartiainen - Aleksi Tiljander</v>
      </c>
      <c r="E1125" s="105"/>
      <c r="F1125" s="107"/>
      <c r="G1125" s="122">
        <v>7</v>
      </c>
      <c r="H1125" s="108">
        <v>10</v>
      </c>
      <c r="I1125" s="122">
        <v>-3</v>
      </c>
      <c r="J1125" s="108">
        <v>-9</v>
      </c>
      <c r="K1125" s="108">
        <v>-5</v>
      </c>
      <c r="L1125" s="109">
        <f>IF(ISBLANK(G1125),"",COUNTIF(G1125:K1125,"&gt;=0"))</f>
        <v>2</v>
      </c>
      <c r="M1125" s="123">
        <f>IF(ISBLANK(G1125),"",(IF(LEFT(G1125,1)="-",1,0)+IF(LEFT(H1125,1)="-",1,0)+IF(LEFT(I1125,1)="-",1,0)+IF(LEFT(J1125,1)="-",1,0)+IF(LEFT(K1125,1)="-",1,0)))</f>
        <v>3</v>
      </c>
      <c r="N1125" s="111">
        <f t="shared" si="35"/>
      </c>
      <c r="O1125" s="112">
        <f t="shared" si="35"/>
        <v>1</v>
      </c>
      <c r="P1125" s="74"/>
      <c r="Q1125" s="3"/>
    </row>
    <row r="1126" spans="2:17" ht="16.5" thickBot="1">
      <c r="B1126" s="68"/>
      <c r="C1126" s="71"/>
      <c r="D1126" s="71"/>
      <c r="E1126" s="71"/>
      <c r="F1126" s="71"/>
      <c r="G1126" s="71"/>
      <c r="H1126" s="71"/>
      <c r="I1126" s="71"/>
      <c r="J1126" s="124" t="s">
        <v>21</v>
      </c>
      <c r="K1126" s="125"/>
      <c r="L1126" s="126">
        <f>IF(ISBLANK(E1121),"",SUM(L1121:L1125))</f>
      </c>
      <c r="M1126" s="127">
        <f>IF(ISBLANK(F1121),"",SUM(M1121:M1125))</f>
      </c>
      <c r="N1126" s="128">
        <f>IF(ISBLANK(G1121),"",SUM(N1121:N1125))</f>
        <v>2</v>
      </c>
      <c r="O1126" s="129">
        <f>IF(ISBLANK(G1121),"",SUM(O1121:O1125))</f>
        <v>3</v>
      </c>
      <c r="P1126" s="74"/>
      <c r="Q1126" s="3"/>
    </row>
    <row r="1127" spans="2:17" ht="15.75">
      <c r="B1127" s="68"/>
      <c r="C1127" s="70" t="s">
        <v>95</v>
      </c>
      <c r="D1127" s="71"/>
      <c r="E1127" s="71"/>
      <c r="F1127" s="71"/>
      <c r="G1127" s="71"/>
      <c r="H1127" s="71"/>
      <c r="I1127" s="71"/>
      <c r="J1127" s="71"/>
      <c r="K1127" s="71"/>
      <c r="L1127" s="71"/>
      <c r="M1127" s="71"/>
      <c r="N1127" s="71"/>
      <c r="O1127" s="71"/>
      <c r="P1127" s="80"/>
      <c r="Q1127" s="3"/>
    </row>
    <row r="1128" spans="2:17" ht="15.75">
      <c r="B1128" s="68"/>
      <c r="C1128" s="130" t="s">
        <v>96</v>
      </c>
      <c r="D1128" s="130"/>
      <c r="E1128" s="130" t="s">
        <v>97</v>
      </c>
      <c r="F1128" s="131"/>
      <c r="G1128" s="130"/>
      <c r="H1128" s="130" t="s">
        <v>8</v>
      </c>
      <c r="I1128" s="131"/>
      <c r="J1128" s="130"/>
      <c r="K1128" s="132" t="s">
        <v>98</v>
      </c>
      <c r="L1128" s="69"/>
      <c r="M1128" s="71"/>
      <c r="N1128" s="71"/>
      <c r="O1128" s="71"/>
      <c r="P1128" s="80"/>
      <c r="Q1128" s="3"/>
    </row>
    <row r="1129" spans="2:17" ht="18.75" thickBot="1">
      <c r="B1129" s="68"/>
      <c r="C1129" s="71"/>
      <c r="D1129" s="71"/>
      <c r="E1129" s="71"/>
      <c r="F1129" s="71"/>
      <c r="G1129" s="71"/>
      <c r="H1129" s="71"/>
      <c r="I1129" s="71"/>
      <c r="J1129" s="71"/>
      <c r="K1129" s="155" t="str">
        <f>IF(N1126=3,D1113,IF(O1126=3,H1113,""))</f>
        <v>Por-83 2</v>
      </c>
      <c r="L1129" s="156"/>
      <c r="M1129" s="156"/>
      <c r="N1129" s="156"/>
      <c r="O1129" s="157"/>
      <c r="P1129" s="74"/>
      <c r="Q1129" s="3"/>
    </row>
    <row r="1130" spans="2:17" ht="18">
      <c r="B1130" s="133"/>
      <c r="C1130" s="134"/>
      <c r="D1130" s="134"/>
      <c r="E1130" s="134"/>
      <c r="F1130" s="134"/>
      <c r="G1130" s="134"/>
      <c r="H1130" s="134"/>
      <c r="I1130" s="134"/>
      <c r="J1130" s="134"/>
      <c r="K1130" s="135"/>
      <c r="L1130" s="135"/>
      <c r="M1130" s="135"/>
      <c r="N1130" s="135"/>
      <c r="O1130" s="135"/>
      <c r="P1130" s="136"/>
      <c r="Q1130" s="3"/>
    </row>
    <row r="1131" spans="2:17" ht="16.5" thickBot="1">
      <c r="B1131" s="62"/>
      <c r="C1131" s="62"/>
      <c r="D1131" s="62"/>
      <c r="E1131" s="62"/>
      <c r="F1131" s="62"/>
      <c r="G1131" s="62"/>
      <c r="H1131" s="62"/>
      <c r="I1131" s="62"/>
      <c r="J1131" s="62"/>
      <c r="K1131" s="62"/>
      <c r="L1131" s="62"/>
      <c r="M1131" s="62"/>
      <c r="N1131" s="62"/>
      <c r="O1131" s="62"/>
      <c r="P1131" s="62"/>
      <c r="Q1131" s="3"/>
    </row>
    <row r="1132" spans="2:17" ht="18">
      <c r="B1132" s="58"/>
      <c r="C1132" s="58"/>
      <c r="D1132" s="58"/>
      <c r="E1132" s="58"/>
      <c r="F1132" s="58"/>
      <c r="G1132" s="58"/>
      <c r="H1132" s="58"/>
      <c r="I1132" s="58"/>
      <c r="J1132" s="59"/>
      <c r="K1132" s="59"/>
      <c r="L1132" s="59"/>
      <c r="M1132" s="59"/>
      <c r="N1132" s="59"/>
      <c r="O1132" s="60"/>
      <c r="P1132" s="3"/>
      <c r="Q1132" s="3"/>
    </row>
    <row r="1133" spans="2:17" ht="15">
      <c r="B1133" s="61" t="s">
        <v>99</v>
      </c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</row>
    <row r="1134" spans="2:17" ht="15"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</row>
    <row r="1135" spans="2:17" ht="15"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</row>
    <row r="1136" spans="2:17" ht="15"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</row>
    <row r="1137" spans="2:17" ht="15.75">
      <c r="B1137" s="63"/>
      <c r="C1137" s="64"/>
      <c r="D1137" s="65"/>
      <c r="E1137" s="66"/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7"/>
      <c r="Q1137" s="3"/>
    </row>
    <row r="1138" spans="2:17" ht="15.75">
      <c r="B1138" s="68"/>
      <c r="C1138" s="69"/>
      <c r="D1138" s="70" t="s">
        <v>109</v>
      </c>
      <c r="E1138" s="71"/>
      <c r="F1138" s="71"/>
      <c r="G1138" s="69"/>
      <c r="H1138" s="72" t="s">
        <v>84</v>
      </c>
      <c r="I1138" s="73"/>
      <c r="J1138" s="171" t="s">
        <v>186</v>
      </c>
      <c r="K1138" s="160"/>
      <c r="L1138" s="160"/>
      <c r="M1138" s="160"/>
      <c r="N1138" s="160"/>
      <c r="O1138" s="161"/>
      <c r="P1138" s="74"/>
      <c r="Q1138" s="3"/>
    </row>
    <row r="1139" spans="2:17" ht="20.25">
      <c r="B1139" s="68"/>
      <c r="C1139" s="75"/>
      <c r="D1139" s="76" t="s">
        <v>110</v>
      </c>
      <c r="E1139" s="71"/>
      <c r="F1139" s="71"/>
      <c r="G1139" s="69"/>
      <c r="H1139" s="72" t="s">
        <v>85</v>
      </c>
      <c r="I1139" s="73"/>
      <c r="J1139" s="171"/>
      <c r="K1139" s="160"/>
      <c r="L1139" s="160"/>
      <c r="M1139" s="160"/>
      <c r="N1139" s="160"/>
      <c r="O1139" s="161"/>
      <c r="P1139" s="74"/>
      <c r="Q1139" s="3"/>
    </row>
    <row r="1140" spans="2:17" ht="15.75">
      <c r="B1140" s="68"/>
      <c r="C1140" s="71"/>
      <c r="D1140" s="71" t="s">
        <v>111</v>
      </c>
      <c r="E1140" s="71"/>
      <c r="F1140" s="71"/>
      <c r="G1140" s="71"/>
      <c r="H1140" s="72" t="s">
        <v>86</v>
      </c>
      <c r="I1140" s="77"/>
      <c r="J1140" s="171" t="s">
        <v>177</v>
      </c>
      <c r="K1140" s="171"/>
      <c r="L1140" s="171"/>
      <c r="M1140" s="171"/>
      <c r="N1140" s="171"/>
      <c r="O1140" s="166"/>
      <c r="P1140" s="74"/>
      <c r="Q1140" s="3"/>
    </row>
    <row r="1141" spans="2:17" ht="15.75">
      <c r="B1141" s="68"/>
      <c r="C1141" s="71"/>
      <c r="D1141" s="71"/>
      <c r="E1141" s="71"/>
      <c r="F1141" s="71"/>
      <c r="G1141" s="71"/>
      <c r="H1141" s="72" t="s">
        <v>112</v>
      </c>
      <c r="I1141" s="73"/>
      <c r="J1141" s="163"/>
      <c r="K1141" s="164"/>
      <c r="L1141" s="164"/>
      <c r="M1141" s="78" t="s">
        <v>113</v>
      </c>
      <c r="N1141" s="165"/>
      <c r="O1141" s="166"/>
      <c r="P1141" s="74"/>
      <c r="Q1141" s="3"/>
    </row>
    <row r="1142" spans="2:17" ht="15.75">
      <c r="B1142" s="68"/>
      <c r="C1142" s="69"/>
      <c r="D1142" s="79" t="s">
        <v>87</v>
      </c>
      <c r="E1142" s="71"/>
      <c r="F1142" s="71"/>
      <c r="G1142" s="71"/>
      <c r="H1142" s="79" t="s">
        <v>87</v>
      </c>
      <c r="I1142" s="71"/>
      <c r="J1142" s="71"/>
      <c r="K1142" s="71"/>
      <c r="L1142" s="71"/>
      <c r="M1142" s="71"/>
      <c r="N1142" s="71"/>
      <c r="O1142" s="71"/>
      <c r="P1142" s="80"/>
      <c r="Q1142" s="3"/>
    </row>
    <row r="1143" spans="2:17" ht="15.75">
      <c r="B1143" s="74"/>
      <c r="C1143" s="81" t="s">
        <v>114</v>
      </c>
      <c r="D1143" s="167" t="s">
        <v>33</v>
      </c>
      <c r="E1143" s="168"/>
      <c r="F1143" s="82"/>
      <c r="G1143" s="83" t="s">
        <v>114</v>
      </c>
      <c r="H1143" s="167" t="s">
        <v>42</v>
      </c>
      <c r="I1143" s="169"/>
      <c r="J1143" s="169"/>
      <c r="K1143" s="169"/>
      <c r="L1143" s="169"/>
      <c r="M1143" s="169"/>
      <c r="N1143" s="169"/>
      <c r="O1143" s="170"/>
      <c r="P1143" s="74"/>
      <c r="Q1143" s="3"/>
    </row>
    <row r="1144" spans="2:17" ht="15.75">
      <c r="B1144" s="74"/>
      <c r="C1144" s="84" t="s">
        <v>88</v>
      </c>
      <c r="D1144" s="158" t="s">
        <v>135</v>
      </c>
      <c r="E1144" s="159" t="s">
        <v>115</v>
      </c>
      <c r="F1144" s="85"/>
      <c r="G1144" s="86" t="s">
        <v>89</v>
      </c>
      <c r="H1144" s="158" t="s">
        <v>170</v>
      </c>
      <c r="I1144" s="160" t="s">
        <v>116</v>
      </c>
      <c r="J1144" s="160" t="s">
        <v>116</v>
      </c>
      <c r="K1144" s="160" t="s">
        <v>116</v>
      </c>
      <c r="L1144" s="160" t="s">
        <v>116</v>
      </c>
      <c r="M1144" s="160" t="s">
        <v>116</v>
      </c>
      <c r="N1144" s="160" t="s">
        <v>116</v>
      </c>
      <c r="O1144" s="161" t="s">
        <v>116</v>
      </c>
      <c r="P1144" s="74"/>
      <c r="Q1144" s="3"/>
    </row>
    <row r="1145" spans="2:17" ht="15.75">
      <c r="B1145" s="74"/>
      <c r="C1145" s="87" t="s">
        <v>51</v>
      </c>
      <c r="D1145" s="158" t="s">
        <v>136</v>
      </c>
      <c r="E1145" s="159" t="s">
        <v>117</v>
      </c>
      <c r="F1145" s="85"/>
      <c r="G1145" s="88" t="s">
        <v>90</v>
      </c>
      <c r="H1145" s="158" t="s">
        <v>169</v>
      </c>
      <c r="I1145" s="160" t="s">
        <v>118</v>
      </c>
      <c r="J1145" s="160" t="s">
        <v>118</v>
      </c>
      <c r="K1145" s="160" t="s">
        <v>118</v>
      </c>
      <c r="L1145" s="160" t="s">
        <v>118</v>
      </c>
      <c r="M1145" s="160" t="s">
        <v>118</v>
      </c>
      <c r="N1145" s="160" t="s">
        <v>118</v>
      </c>
      <c r="O1145" s="161" t="s">
        <v>118</v>
      </c>
      <c r="P1145" s="74"/>
      <c r="Q1145" s="3"/>
    </row>
    <row r="1146" spans="2:17" ht="15.75">
      <c r="B1146" s="68"/>
      <c r="C1146" s="89" t="s">
        <v>91</v>
      </c>
      <c r="D1146" s="90"/>
      <c r="E1146" s="91"/>
      <c r="F1146" s="92"/>
      <c r="G1146" s="89" t="s">
        <v>91</v>
      </c>
      <c r="H1146" s="93"/>
      <c r="I1146" s="93"/>
      <c r="J1146" s="93"/>
      <c r="K1146" s="93"/>
      <c r="L1146" s="93"/>
      <c r="M1146" s="93"/>
      <c r="N1146" s="93"/>
      <c r="O1146" s="93"/>
      <c r="P1146" s="80"/>
      <c r="Q1146" s="3"/>
    </row>
    <row r="1147" spans="2:17" ht="15.75">
      <c r="B1147" s="74"/>
      <c r="C1147" s="84"/>
      <c r="D1147" s="158" t="s">
        <v>135</v>
      </c>
      <c r="E1147" s="162" t="s">
        <v>115</v>
      </c>
      <c r="F1147" s="85"/>
      <c r="G1147" s="86"/>
      <c r="H1147" s="158" t="s">
        <v>170</v>
      </c>
      <c r="I1147" s="160" t="s">
        <v>116</v>
      </c>
      <c r="J1147" s="160" t="s">
        <v>116</v>
      </c>
      <c r="K1147" s="160" t="s">
        <v>116</v>
      </c>
      <c r="L1147" s="160" t="s">
        <v>116</v>
      </c>
      <c r="M1147" s="160" t="s">
        <v>116</v>
      </c>
      <c r="N1147" s="160" t="s">
        <v>116</v>
      </c>
      <c r="O1147" s="161" t="s">
        <v>116</v>
      </c>
      <c r="P1147" s="74"/>
      <c r="Q1147" s="3"/>
    </row>
    <row r="1148" spans="2:17" ht="15.75">
      <c r="B1148" s="74"/>
      <c r="C1148" s="94"/>
      <c r="D1148" s="158" t="s">
        <v>136</v>
      </c>
      <c r="E1148" s="162" t="s">
        <v>117</v>
      </c>
      <c r="F1148" s="85"/>
      <c r="G1148" s="95"/>
      <c r="H1148" s="158" t="s">
        <v>169</v>
      </c>
      <c r="I1148" s="160" t="s">
        <v>118</v>
      </c>
      <c r="J1148" s="160" t="s">
        <v>118</v>
      </c>
      <c r="K1148" s="160" t="s">
        <v>118</v>
      </c>
      <c r="L1148" s="160" t="s">
        <v>118</v>
      </c>
      <c r="M1148" s="160" t="s">
        <v>118</v>
      </c>
      <c r="N1148" s="160" t="s">
        <v>118</v>
      </c>
      <c r="O1148" s="161" t="s">
        <v>118</v>
      </c>
      <c r="P1148" s="74"/>
      <c r="Q1148" s="3"/>
    </row>
    <row r="1149" spans="2:17" ht="15.75">
      <c r="B1149" s="68"/>
      <c r="C1149" s="71"/>
      <c r="D1149" s="71"/>
      <c r="E1149" s="71"/>
      <c r="F1149" s="71"/>
      <c r="G1149" s="96" t="s">
        <v>119</v>
      </c>
      <c r="H1149" s="79"/>
      <c r="I1149" s="79"/>
      <c r="J1149" s="79"/>
      <c r="K1149" s="71"/>
      <c r="L1149" s="71"/>
      <c r="M1149" s="71"/>
      <c r="N1149" s="97"/>
      <c r="O1149" s="69"/>
      <c r="P1149" s="80"/>
      <c r="Q1149" s="3"/>
    </row>
    <row r="1150" spans="2:17" ht="15.75">
      <c r="B1150" s="68"/>
      <c r="C1150" s="98" t="s">
        <v>92</v>
      </c>
      <c r="D1150" s="71"/>
      <c r="E1150" s="71"/>
      <c r="F1150" s="71"/>
      <c r="G1150" s="99" t="s">
        <v>120</v>
      </c>
      <c r="H1150" s="99" t="s">
        <v>121</v>
      </c>
      <c r="I1150" s="99" t="s">
        <v>122</v>
      </c>
      <c r="J1150" s="99" t="s">
        <v>123</v>
      </c>
      <c r="K1150" s="99" t="s">
        <v>124</v>
      </c>
      <c r="L1150" s="100" t="s">
        <v>5</v>
      </c>
      <c r="M1150" s="101"/>
      <c r="N1150" s="102" t="s">
        <v>93</v>
      </c>
      <c r="O1150" s="103" t="s">
        <v>94</v>
      </c>
      <c r="P1150" s="74"/>
      <c r="Q1150" s="3"/>
    </row>
    <row r="1151" spans="2:17" ht="15.75">
      <c r="B1151" s="74"/>
      <c r="C1151" s="104" t="s">
        <v>125</v>
      </c>
      <c r="D1151" s="105" t="str">
        <f>IF(+D1144&gt;"",D1144&amp;"-"&amp;H1144,"")</f>
        <v>Taneli Rautalin-Evert Aittokallio</v>
      </c>
      <c r="E1151" s="106"/>
      <c r="F1151" s="107"/>
      <c r="G1151" s="108">
        <v>-6</v>
      </c>
      <c r="H1151" s="108">
        <v>-7</v>
      </c>
      <c r="I1151" s="108">
        <v>-7</v>
      </c>
      <c r="J1151" s="108"/>
      <c r="K1151" s="108"/>
      <c r="L1151" s="109">
        <f>IF(ISBLANK(G1151),"",COUNTIF(G1151:K1151,"&gt;=0"))</f>
        <v>0</v>
      </c>
      <c r="M1151" s="110">
        <f>IF(ISBLANK(G1151),"",(IF(LEFT(G1151,1)="-",1,0)+IF(LEFT(H1151,1)="-",1,0)+IF(LEFT(I1151,1)="-",1,0)+IF(LEFT(J1151,1)="-",1,0)+IF(LEFT(K1151,1)="-",1,0)))</f>
        <v>3</v>
      </c>
      <c r="N1151" s="111">
        <f aca="true" t="shared" si="36" ref="N1151:O1155">IF(L1151=3,1,"")</f>
      </c>
      <c r="O1151" s="112">
        <f t="shared" si="36"/>
        <v>1</v>
      </c>
      <c r="P1151" s="74"/>
      <c r="Q1151" s="3"/>
    </row>
    <row r="1152" spans="2:17" ht="15.75">
      <c r="B1152" s="74"/>
      <c r="C1152" s="104" t="s">
        <v>126</v>
      </c>
      <c r="D1152" s="106" t="str">
        <f>IF(D1145&gt;"",D1145&amp;" - "&amp;H1145,"")</f>
        <v>Aleksi Tiljander - Shenran Wang</v>
      </c>
      <c r="E1152" s="105"/>
      <c r="F1152" s="107"/>
      <c r="G1152" s="113">
        <v>-10</v>
      </c>
      <c r="H1152" s="108">
        <v>5</v>
      </c>
      <c r="I1152" s="108">
        <v>-6</v>
      </c>
      <c r="J1152" s="108">
        <v>5</v>
      </c>
      <c r="K1152" s="108">
        <v>-3</v>
      </c>
      <c r="L1152" s="109">
        <f>IF(ISBLANK(G1152),"",COUNTIF(G1152:K1152,"&gt;=0"))</f>
        <v>2</v>
      </c>
      <c r="M1152" s="110">
        <f>IF(ISBLANK(G1152),"",(IF(LEFT(G1152,1)="-",1,0)+IF(LEFT(H1152,1)="-",1,0)+IF(LEFT(I1152,1)="-",1,0)+IF(LEFT(J1152,1)="-",1,0)+IF(LEFT(K1152,1)="-",1,0)))</f>
        <v>3</v>
      </c>
      <c r="N1152" s="111">
        <f t="shared" si="36"/>
      </c>
      <c r="O1152" s="112">
        <f t="shared" si="36"/>
        <v>1</v>
      </c>
      <c r="P1152" s="74"/>
      <c r="Q1152" s="3"/>
    </row>
    <row r="1153" spans="2:17" ht="15.75">
      <c r="B1153" s="74"/>
      <c r="C1153" s="114" t="s">
        <v>127</v>
      </c>
      <c r="D1153" s="115" t="str">
        <f>IF(D1147&gt;"",D1147&amp;" / "&amp;D1148,"")</f>
        <v>Taneli Rautalin / Aleksi Tiljander</v>
      </c>
      <c r="E1153" s="116" t="str">
        <f>IF(H1147&gt;"",H1147&amp;" / "&amp;H1148,"")</f>
        <v>Evert Aittokallio / Shenran Wang</v>
      </c>
      <c r="F1153" s="117"/>
      <c r="G1153" s="118">
        <v>-12</v>
      </c>
      <c r="H1153" s="119">
        <v>-13</v>
      </c>
      <c r="I1153" s="120">
        <v>-9</v>
      </c>
      <c r="J1153" s="120"/>
      <c r="K1153" s="120"/>
      <c r="L1153" s="109">
        <f>IF(ISBLANK(G1153),"",COUNTIF(G1153:K1153,"&gt;=0"))</f>
        <v>0</v>
      </c>
      <c r="M1153" s="110">
        <f>IF(ISBLANK(G1153),"",(IF(LEFT(G1153,1)="-",1,0)+IF(LEFT(H1153,1)="-",1,0)+IF(LEFT(I1153,1)="-",1,0)+IF(LEFT(J1153,1)="-",1,0)+IF(LEFT(K1153,1)="-",1,0)))</f>
        <v>3</v>
      </c>
      <c r="N1153" s="111">
        <f t="shared" si="36"/>
      </c>
      <c r="O1153" s="112">
        <f t="shared" si="36"/>
        <v>1</v>
      </c>
      <c r="P1153" s="74"/>
      <c r="Q1153" s="3"/>
    </row>
    <row r="1154" spans="2:17" ht="15.75">
      <c r="B1154" s="74"/>
      <c r="C1154" s="104" t="s">
        <v>128</v>
      </c>
      <c r="D1154" s="106" t="str">
        <f>IF(+D1144&gt;"",D1144&amp;" - "&amp;H1145,"")</f>
        <v>Taneli Rautalin - Shenran Wang</v>
      </c>
      <c r="E1154" s="105"/>
      <c r="F1154" s="107"/>
      <c r="G1154" s="121"/>
      <c r="H1154" s="108"/>
      <c r="I1154" s="108"/>
      <c r="J1154" s="108"/>
      <c r="K1154" s="122"/>
      <c r="L1154" s="109">
        <f>IF(ISBLANK(G1154),"",COUNTIF(G1154:K1154,"&gt;=0"))</f>
      </c>
      <c r="M1154" s="110">
        <f>IF(ISBLANK(G1154),"",(IF(LEFT(G1154,1)="-",1,0)+IF(LEFT(H1154,1)="-",1,0)+IF(LEFT(I1154,1)="-",1,0)+IF(LEFT(J1154,1)="-",1,0)+IF(LEFT(K1154,1)="-",1,0)))</f>
      </c>
      <c r="N1154" s="111">
        <f t="shared" si="36"/>
      </c>
      <c r="O1154" s="112">
        <f t="shared" si="36"/>
      </c>
      <c r="P1154" s="74"/>
      <c r="Q1154" s="3"/>
    </row>
    <row r="1155" spans="2:17" ht="16.5" thickBot="1">
      <c r="B1155" s="74"/>
      <c r="C1155" s="104" t="s">
        <v>129</v>
      </c>
      <c r="D1155" s="106" t="str">
        <f>IF(+D1145&gt;"",D1145&amp;" - "&amp;H1144,"")</f>
        <v>Aleksi Tiljander - Evert Aittokallio</v>
      </c>
      <c r="E1155" s="105"/>
      <c r="F1155" s="107"/>
      <c r="G1155" s="122"/>
      <c r="H1155" s="108"/>
      <c r="I1155" s="122"/>
      <c r="J1155" s="108"/>
      <c r="K1155" s="108"/>
      <c r="L1155" s="109">
        <f>IF(ISBLANK(G1155),"",COUNTIF(G1155:K1155,"&gt;=0"))</f>
      </c>
      <c r="M1155" s="123">
        <f>IF(ISBLANK(G1155),"",(IF(LEFT(G1155,1)="-",1,0)+IF(LEFT(H1155,1)="-",1,0)+IF(LEFT(I1155,1)="-",1,0)+IF(LEFT(J1155,1)="-",1,0)+IF(LEFT(K1155,1)="-",1,0)))</f>
      </c>
      <c r="N1155" s="111">
        <f t="shared" si="36"/>
      </c>
      <c r="O1155" s="112">
        <f t="shared" si="36"/>
      </c>
      <c r="P1155" s="74"/>
      <c r="Q1155" s="3"/>
    </row>
    <row r="1156" spans="2:17" ht="16.5" thickBot="1">
      <c r="B1156" s="68"/>
      <c r="C1156" s="71"/>
      <c r="D1156" s="71"/>
      <c r="E1156" s="71"/>
      <c r="F1156" s="71"/>
      <c r="G1156" s="71"/>
      <c r="H1156" s="71"/>
      <c r="I1156" s="71"/>
      <c r="J1156" s="124" t="s">
        <v>21</v>
      </c>
      <c r="K1156" s="125"/>
      <c r="L1156" s="126">
        <f>IF(ISBLANK(E1151),"",SUM(L1151:L1155))</f>
      </c>
      <c r="M1156" s="127">
        <f>IF(ISBLANK(F1151),"",SUM(M1151:M1155))</f>
      </c>
      <c r="N1156" s="128">
        <f>IF(ISBLANK(G1151),"",SUM(N1151:N1155))</f>
        <v>0</v>
      </c>
      <c r="O1156" s="129">
        <f>IF(ISBLANK(G1151),"",SUM(O1151:O1155))</f>
        <v>3</v>
      </c>
      <c r="P1156" s="74"/>
      <c r="Q1156" s="3"/>
    </row>
    <row r="1157" spans="2:17" ht="15.75">
      <c r="B1157" s="68"/>
      <c r="C1157" s="70" t="s">
        <v>95</v>
      </c>
      <c r="D1157" s="71"/>
      <c r="E1157" s="71"/>
      <c r="F1157" s="71"/>
      <c r="G1157" s="71"/>
      <c r="H1157" s="71"/>
      <c r="I1157" s="71"/>
      <c r="J1157" s="71"/>
      <c r="K1157" s="71"/>
      <c r="L1157" s="71"/>
      <c r="M1157" s="71"/>
      <c r="N1157" s="71"/>
      <c r="O1157" s="71"/>
      <c r="P1157" s="80"/>
      <c r="Q1157" s="3"/>
    </row>
    <row r="1158" spans="2:17" ht="15.75">
      <c r="B1158" s="68"/>
      <c r="C1158" s="130" t="s">
        <v>96</v>
      </c>
      <c r="D1158" s="130"/>
      <c r="E1158" s="130" t="s">
        <v>97</v>
      </c>
      <c r="F1158" s="131"/>
      <c r="G1158" s="130"/>
      <c r="H1158" s="130" t="s">
        <v>8</v>
      </c>
      <c r="I1158" s="131"/>
      <c r="J1158" s="130"/>
      <c r="K1158" s="132" t="s">
        <v>98</v>
      </c>
      <c r="L1158" s="69"/>
      <c r="M1158" s="71"/>
      <c r="N1158" s="71"/>
      <c r="O1158" s="71"/>
      <c r="P1158" s="80"/>
      <c r="Q1158" s="3"/>
    </row>
    <row r="1159" spans="2:17" ht="18.75" thickBot="1">
      <c r="B1159" s="68"/>
      <c r="C1159" s="71"/>
      <c r="D1159" s="71"/>
      <c r="E1159" s="71"/>
      <c r="F1159" s="71"/>
      <c r="G1159" s="71"/>
      <c r="H1159" s="71"/>
      <c r="I1159" s="71"/>
      <c r="J1159" s="71"/>
      <c r="K1159" s="155" t="str">
        <f>IF(N1156=3,D1143,IF(O1156=3,H1143,""))</f>
        <v>TuKa</v>
      </c>
      <c r="L1159" s="156"/>
      <c r="M1159" s="156"/>
      <c r="N1159" s="156"/>
      <c r="O1159" s="157"/>
      <c r="P1159" s="74"/>
      <c r="Q1159" s="3"/>
    </row>
    <row r="1160" spans="2:17" ht="18">
      <c r="B1160" s="133"/>
      <c r="C1160" s="134"/>
      <c r="D1160" s="134"/>
      <c r="E1160" s="134"/>
      <c r="F1160" s="134"/>
      <c r="G1160" s="134"/>
      <c r="H1160" s="134"/>
      <c r="I1160" s="134"/>
      <c r="J1160" s="134"/>
      <c r="K1160" s="135"/>
      <c r="L1160" s="135"/>
      <c r="M1160" s="135"/>
      <c r="N1160" s="135"/>
      <c r="O1160" s="135"/>
      <c r="P1160" s="136"/>
      <c r="Q1160" s="3"/>
    </row>
    <row r="1161" spans="2:17" ht="16.5" thickBot="1">
      <c r="B1161" s="62"/>
      <c r="C1161" s="62"/>
      <c r="D1161" s="62"/>
      <c r="E1161" s="62"/>
      <c r="F1161" s="62"/>
      <c r="G1161" s="62"/>
      <c r="H1161" s="62"/>
      <c r="I1161" s="62"/>
      <c r="J1161" s="62"/>
      <c r="K1161" s="62"/>
      <c r="L1161" s="62"/>
      <c r="M1161" s="62"/>
      <c r="N1161" s="62"/>
      <c r="O1161" s="62"/>
      <c r="P1161" s="62"/>
      <c r="Q1161" s="3"/>
    </row>
    <row r="1162" spans="2:17" ht="18">
      <c r="B1162" s="58"/>
      <c r="C1162" s="58"/>
      <c r="D1162" s="58"/>
      <c r="E1162" s="58"/>
      <c r="F1162" s="58"/>
      <c r="G1162" s="58"/>
      <c r="H1162" s="58"/>
      <c r="I1162" s="58"/>
      <c r="J1162" s="59"/>
      <c r="K1162" s="59"/>
      <c r="L1162" s="59"/>
      <c r="M1162" s="59"/>
      <c r="N1162" s="59"/>
      <c r="O1162" s="60"/>
      <c r="P1162" s="3"/>
      <c r="Q1162" s="3"/>
    </row>
    <row r="1163" spans="2:17" ht="15">
      <c r="B1163" s="61" t="s">
        <v>99</v>
      </c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</row>
    <row r="1164" spans="2:17" ht="15"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</row>
    <row r="1165" spans="2:17" ht="15"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</row>
    <row r="1166" spans="2:17" ht="15"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</row>
    <row r="1167" spans="2:17" ht="15.75">
      <c r="B1167" s="63"/>
      <c r="C1167" s="64"/>
      <c r="D1167" s="65"/>
      <c r="E1167" s="6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7"/>
      <c r="Q1167" s="3"/>
    </row>
    <row r="1168" spans="2:17" ht="15.75">
      <c r="B1168" s="68"/>
      <c r="C1168" s="69"/>
      <c r="D1168" s="70" t="s">
        <v>109</v>
      </c>
      <c r="E1168" s="71"/>
      <c r="F1168" s="71"/>
      <c r="G1168" s="69"/>
      <c r="H1168" s="72" t="s">
        <v>84</v>
      </c>
      <c r="I1168" s="73"/>
      <c r="J1168" s="171" t="s">
        <v>186</v>
      </c>
      <c r="K1168" s="160"/>
      <c r="L1168" s="160"/>
      <c r="M1168" s="160"/>
      <c r="N1168" s="160"/>
      <c r="O1168" s="161"/>
      <c r="P1168" s="74"/>
      <c r="Q1168" s="3"/>
    </row>
    <row r="1169" spans="2:17" ht="20.25">
      <c r="B1169" s="68"/>
      <c r="C1169" s="75"/>
      <c r="D1169" s="76" t="s">
        <v>110</v>
      </c>
      <c r="E1169" s="71"/>
      <c r="F1169" s="71"/>
      <c r="G1169" s="69"/>
      <c r="H1169" s="72" t="s">
        <v>85</v>
      </c>
      <c r="I1169" s="73"/>
      <c r="J1169" s="171"/>
      <c r="K1169" s="160"/>
      <c r="L1169" s="160"/>
      <c r="M1169" s="160"/>
      <c r="N1169" s="160"/>
      <c r="O1169" s="161"/>
      <c r="P1169" s="74"/>
      <c r="Q1169" s="3"/>
    </row>
    <row r="1170" spans="2:17" ht="15.75">
      <c r="B1170" s="68"/>
      <c r="C1170" s="71"/>
      <c r="D1170" s="71" t="s">
        <v>111</v>
      </c>
      <c r="E1170" s="71"/>
      <c r="F1170" s="71"/>
      <c r="G1170" s="71"/>
      <c r="H1170" s="72" t="s">
        <v>86</v>
      </c>
      <c r="I1170" s="77"/>
      <c r="J1170" s="171" t="s">
        <v>178</v>
      </c>
      <c r="K1170" s="171"/>
      <c r="L1170" s="171"/>
      <c r="M1170" s="171"/>
      <c r="N1170" s="171"/>
      <c r="O1170" s="166"/>
      <c r="P1170" s="74"/>
      <c r="Q1170" s="3"/>
    </row>
    <row r="1171" spans="2:17" ht="15.75">
      <c r="B1171" s="68"/>
      <c r="C1171" s="71"/>
      <c r="D1171" s="71"/>
      <c r="E1171" s="71"/>
      <c r="F1171" s="71"/>
      <c r="G1171" s="71"/>
      <c r="H1171" s="72" t="s">
        <v>112</v>
      </c>
      <c r="I1171" s="73"/>
      <c r="J1171" s="163"/>
      <c r="K1171" s="164"/>
      <c r="L1171" s="164"/>
      <c r="M1171" s="78" t="s">
        <v>113</v>
      </c>
      <c r="N1171" s="165"/>
      <c r="O1171" s="166"/>
      <c r="P1171" s="74"/>
      <c r="Q1171" s="3"/>
    </row>
    <row r="1172" spans="2:17" ht="15.75">
      <c r="B1172" s="68"/>
      <c r="C1172" s="69"/>
      <c r="D1172" s="79" t="s">
        <v>87</v>
      </c>
      <c r="E1172" s="71"/>
      <c r="F1172" s="71"/>
      <c r="G1172" s="71"/>
      <c r="H1172" s="79" t="s">
        <v>87</v>
      </c>
      <c r="I1172" s="71"/>
      <c r="J1172" s="71"/>
      <c r="K1172" s="71"/>
      <c r="L1172" s="71"/>
      <c r="M1172" s="71"/>
      <c r="N1172" s="71"/>
      <c r="O1172" s="71"/>
      <c r="P1172" s="80"/>
      <c r="Q1172" s="3"/>
    </row>
    <row r="1173" spans="2:17" ht="15.75">
      <c r="B1173" s="74"/>
      <c r="C1173" s="81" t="s">
        <v>114</v>
      </c>
      <c r="D1173" s="167" t="s">
        <v>67</v>
      </c>
      <c r="E1173" s="168"/>
      <c r="F1173" s="82"/>
      <c r="G1173" s="83" t="s">
        <v>114</v>
      </c>
      <c r="H1173" s="167" t="s">
        <v>34</v>
      </c>
      <c r="I1173" s="169"/>
      <c r="J1173" s="169"/>
      <c r="K1173" s="169"/>
      <c r="L1173" s="169"/>
      <c r="M1173" s="169"/>
      <c r="N1173" s="169"/>
      <c r="O1173" s="170"/>
      <c r="P1173" s="74"/>
      <c r="Q1173" s="3"/>
    </row>
    <row r="1174" spans="2:17" ht="15.75">
      <c r="B1174" s="74"/>
      <c r="C1174" s="84" t="s">
        <v>88</v>
      </c>
      <c r="D1174" s="158" t="s">
        <v>130</v>
      </c>
      <c r="E1174" s="159" t="s">
        <v>115</v>
      </c>
      <c r="F1174" s="85"/>
      <c r="G1174" s="86" t="s">
        <v>89</v>
      </c>
      <c r="H1174" s="158" t="s">
        <v>150</v>
      </c>
      <c r="I1174" s="160" t="s">
        <v>116</v>
      </c>
      <c r="J1174" s="160" t="s">
        <v>116</v>
      </c>
      <c r="K1174" s="160" t="s">
        <v>116</v>
      </c>
      <c r="L1174" s="160" t="s">
        <v>116</v>
      </c>
      <c r="M1174" s="160" t="s">
        <v>116</v>
      </c>
      <c r="N1174" s="160" t="s">
        <v>116</v>
      </c>
      <c r="O1174" s="161" t="s">
        <v>116</v>
      </c>
      <c r="P1174" s="74"/>
      <c r="Q1174" s="3"/>
    </row>
    <row r="1175" spans="2:17" ht="15.75">
      <c r="B1175" s="74"/>
      <c r="C1175" s="87" t="s">
        <v>51</v>
      </c>
      <c r="D1175" s="158" t="s">
        <v>131</v>
      </c>
      <c r="E1175" s="159" t="s">
        <v>117</v>
      </c>
      <c r="F1175" s="85"/>
      <c r="G1175" s="88" t="s">
        <v>90</v>
      </c>
      <c r="H1175" s="158" t="s">
        <v>151</v>
      </c>
      <c r="I1175" s="160" t="s">
        <v>118</v>
      </c>
      <c r="J1175" s="160" t="s">
        <v>118</v>
      </c>
      <c r="K1175" s="160" t="s">
        <v>118</v>
      </c>
      <c r="L1175" s="160" t="s">
        <v>118</v>
      </c>
      <c r="M1175" s="160" t="s">
        <v>118</v>
      </c>
      <c r="N1175" s="160" t="s">
        <v>118</v>
      </c>
      <c r="O1175" s="161" t="s">
        <v>118</v>
      </c>
      <c r="P1175" s="74"/>
      <c r="Q1175" s="3"/>
    </row>
    <row r="1176" spans="2:17" ht="15.75">
      <c r="B1176" s="68"/>
      <c r="C1176" s="89" t="s">
        <v>91</v>
      </c>
      <c r="D1176" s="90"/>
      <c r="E1176" s="91"/>
      <c r="F1176" s="92"/>
      <c r="G1176" s="89" t="s">
        <v>91</v>
      </c>
      <c r="H1176" s="93"/>
      <c r="I1176" s="93"/>
      <c r="J1176" s="93"/>
      <c r="K1176" s="93"/>
      <c r="L1176" s="93"/>
      <c r="M1176" s="93"/>
      <c r="N1176" s="93"/>
      <c r="O1176" s="93"/>
      <c r="P1176" s="80"/>
      <c r="Q1176" s="3"/>
    </row>
    <row r="1177" spans="2:17" ht="15.75">
      <c r="B1177" s="74"/>
      <c r="C1177" s="84"/>
      <c r="D1177" s="158" t="s">
        <v>130</v>
      </c>
      <c r="E1177" s="162" t="s">
        <v>115</v>
      </c>
      <c r="F1177" s="85"/>
      <c r="G1177" s="86"/>
      <c r="H1177" s="158" t="s">
        <v>150</v>
      </c>
      <c r="I1177" s="160" t="s">
        <v>116</v>
      </c>
      <c r="J1177" s="160" t="s">
        <v>116</v>
      </c>
      <c r="K1177" s="160" t="s">
        <v>116</v>
      </c>
      <c r="L1177" s="160" t="s">
        <v>116</v>
      </c>
      <c r="M1177" s="160" t="s">
        <v>116</v>
      </c>
      <c r="N1177" s="160" t="s">
        <v>116</v>
      </c>
      <c r="O1177" s="161" t="s">
        <v>116</v>
      </c>
      <c r="P1177" s="74"/>
      <c r="Q1177" s="3"/>
    </row>
    <row r="1178" spans="2:17" ht="15.75">
      <c r="B1178" s="74"/>
      <c r="C1178" s="94"/>
      <c r="D1178" s="158" t="s">
        <v>131</v>
      </c>
      <c r="E1178" s="162" t="s">
        <v>117</v>
      </c>
      <c r="F1178" s="85"/>
      <c r="G1178" s="95"/>
      <c r="H1178" s="158" t="s">
        <v>151</v>
      </c>
      <c r="I1178" s="160" t="s">
        <v>118</v>
      </c>
      <c r="J1178" s="160" t="s">
        <v>118</v>
      </c>
      <c r="K1178" s="160" t="s">
        <v>118</v>
      </c>
      <c r="L1178" s="160" t="s">
        <v>118</v>
      </c>
      <c r="M1178" s="160" t="s">
        <v>118</v>
      </c>
      <c r="N1178" s="160" t="s">
        <v>118</v>
      </c>
      <c r="O1178" s="161" t="s">
        <v>118</v>
      </c>
      <c r="P1178" s="74"/>
      <c r="Q1178" s="3"/>
    </row>
    <row r="1179" spans="2:17" ht="15.75">
      <c r="B1179" s="68"/>
      <c r="C1179" s="71"/>
      <c r="D1179" s="71"/>
      <c r="E1179" s="71"/>
      <c r="F1179" s="71"/>
      <c r="G1179" s="96" t="s">
        <v>119</v>
      </c>
      <c r="H1179" s="79"/>
      <c r="I1179" s="79"/>
      <c r="J1179" s="79"/>
      <c r="K1179" s="71"/>
      <c r="L1179" s="71"/>
      <c r="M1179" s="71"/>
      <c r="N1179" s="97"/>
      <c r="O1179" s="69"/>
      <c r="P1179" s="80"/>
      <c r="Q1179" s="3"/>
    </row>
    <row r="1180" spans="2:17" ht="15.75">
      <c r="B1180" s="68"/>
      <c r="C1180" s="98" t="s">
        <v>92</v>
      </c>
      <c r="D1180" s="71"/>
      <c r="E1180" s="71"/>
      <c r="F1180" s="71"/>
      <c r="G1180" s="99" t="s">
        <v>120</v>
      </c>
      <c r="H1180" s="99" t="s">
        <v>121</v>
      </c>
      <c r="I1180" s="99" t="s">
        <v>122</v>
      </c>
      <c r="J1180" s="99" t="s">
        <v>123</v>
      </c>
      <c r="K1180" s="99" t="s">
        <v>124</v>
      </c>
      <c r="L1180" s="100" t="s">
        <v>5</v>
      </c>
      <c r="M1180" s="101"/>
      <c r="N1180" s="102" t="s">
        <v>93</v>
      </c>
      <c r="O1180" s="103" t="s">
        <v>94</v>
      </c>
      <c r="P1180" s="74"/>
      <c r="Q1180" s="3"/>
    </row>
    <row r="1181" spans="2:17" ht="15.75">
      <c r="B1181" s="74"/>
      <c r="C1181" s="104" t="s">
        <v>125</v>
      </c>
      <c r="D1181" s="105" t="str">
        <f>IF(+D1174&gt;"",D1174&amp;"-"&amp;H1174,"")</f>
        <v>Topi Ruotsalainen-Tuomas Niskanen</v>
      </c>
      <c r="E1181" s="106"/>
      <c r="F1181" s="107"/>
      <c r="G1181" s="108">
        <v>-9</v>
      </c>
      <c r="H1181" s="108">
        <v>-11</v>
      </c>
      <c r="I1181" s="108">
        <v>12</v>
      </c>
      <c r="J1181" s="108">
        <v>-11</v>
      </c>
      <c r="K1181" s="108"/>
      <c r="L1181" s="109">
        <f>IF(ISBLANK(G1181),"",COUNTIF(G1181:K1181,"&gt;=0"))</f>
        <v>1</v>
      </c>
      <c r="M1181" s="110">
        <f>IF(ISBLANK(G1181),"",(IF(LEFT(G1181,1)="-",1,0)+IF(LEFT(H1181,1)="-",1,0)+IF(LEFT(I1181,1)="-",1,0)+IF(LEFT(J1181,1)="-",1,0)+IF(LEFT(K1181,1)="-",1,0)))</f>
        <v>3</v>
      </c>
      <c r="N1181" s="111">
        <f aca="true" t="shared" si="37" ref="N1181:O1185">IF(L1181=3,1,"")</f>
      </c>
      <c r="O1181" s="112">
        <f t="shared" si="37"/>
        <v>1</v>
      </c>
      <c r="P1181" s="74"/>
      <c r="Q1181" s="3"/>
    </row>
    <row r="1182" spans="2:17" ht="15.75">
      <c r="B1182" s="74"/>
      <c r="C1182" s="104" t="s">
        <v>126</v>
      </c>
      <c r="D1182" s="106" t="str">
        <f>IF(D1175&gt;"",D1175&amp;" - "&amp;H1175,"")</f>
        <v>Samu Leskinen - Arttu Vartiainen</v>
      </c>
      <c r="E1182" s="105"/>
      <c r="F1182" s="107"/>
      <c r="G1182" s="113">
        <v>13</v>
      </c>
      <c r="H1182" s="108">
        <v>7</v>
      </c>
      <c r="I1182" s="108">
        <v>4</v>
      </c>
      <c r="J1182" s="108"/>
      <c r="K1182" s="108"/>
      <c r="L1182" s="109">
        <f>IF(ISBLANK(G1182),"",COUNTIF(G1182:K1182,"&gt;=0"))</f>
        <v>3</v>
      </c>
      <c r="M1182" s="110">
        <f>IF(ISBLANK(G1182),"",(IF(LEFT(G1182,1)="-",1,0)+IF(LEFT(H1182,1)="-",1,0)+IF(LEFT(I1182,1)="-",1,0)+IF(LEFT(J1182,1)="-",1,0)+IF(LEFT(K1182,1)="-",1,0)))</f>
        <v>0</v>
      </c>
      <c r="N1182" s="111">
        <f t="shared" si="37"/>
        <v>1</v>
      </c>
      <c r="O1182" s="112">
        <f t="shared" si="37"/>
      </c>
      <c r="P1182" s="74"/>
      <c r="Q1182" s="3"/>
    </row>
    <row r="1183" spans="2:17" ht="15.75">
      <c r="B1183" s="74"/>
      <c r="C1183" s="114" t="s">
        <v>127</v>
      </c>
      <c r="D1183" s="115" t="str">
        <f>IF(D1177&gt;"",D1177&amp;" / "&amp;D1178,"")</f>
        <v>Topi Ruotsalainen / Samu Leskinen</v>
      </c>
      <c r="E1183" s="116" t="str">
        <f>IF(H1177&gt;"",H1177&amp;" / "&amp;H1178,"")</f>
        <v>Tuomas Niskanen / Arttu Vartiainen</v>
      </c>
      <c r="F1183" s="117"/>
      <c r="G1183" s="118">
        <v>-6</v>
      </c>
      <c r="H1183" s="119">
        <v>10</v>
      </c>
      <c r="I1183" s="120">
        <v>-9</v>
      </c>
      <c r="J1183" s="120">
        <v>7</v>
      </c>
      <c r="K1183" s="120">
        <v>2</v>
      </c>
      <c r="L1183" s="109">
        <f>IF(ISBLANK(G1183),"",COUNTIF(G1183:K1183,"&gt;=0"))</f>
        <v>3</v>
      </c>
      <c r="M1183" s="110">
        <f>IF(ISBLANK(G1183),"",(IF(LEFT(G1183,1)="-",1,0)+IF(LEFT(H1183,1)="-",1,0)+IF(LEFT(I1183,1)="-",1,0)+IF(LEFT(J1183,1)="-",1,0)+IF(LEFT(K1183,1)="-",1,0)))</f>
        <v>2</v>
      </c>
      <c r="N1183" s="111">
        <f t="shared" si="37"/>
        <v>1</v>
      </c>
      <c r="O1183" s="112">
        <f t="shared" si="37"/>
      </c>
      <c r="P1183" s="74"/>
      <c r="Q1183" s="3"/>
    </row>
    <row r="1184" spans="2:17" ht="15.75">
      <c r="B1184" s="74"/>
      <c r="C1184" s="104" t="s">
        <v>128</v>
      </c>
      <c r="D1184" s="106" t="str">
        <f>IF(+D1174&gt;"",D1174&amp;" - "&amp;H1175,"")</f>
        <v>Topi Ruotsalainen - Arttu Vartiainen</v>
      </c>
      <c r="E1184" s="105"/>
      <c r="F1184" s="107"/>
      <c r="G1184" s="121">
        <v>8</v>
      </c>
      <c r="H1184" s="108">
        <v>8</v>
      </c>
      <c r="I1184" s="108">
        <v>8</v>
      </c>
      <c r="J1184" s="108"/>
      <c r="K1184" s="122"/>
      <c r="L1184" s="109">
        <f>IF(ISBLANK(G1184),"",COUNTIF(G1184:K1184,"&gt;=0"))</f>
        <v>3</v>
      </c>
      <c r="M1184" s="110">
        <f>IF(ISBLANK(G1184),"",(IF(LEFT(G1184,1)="-",1,0)+IF(LEFT(H1184,1)="-",1,0)+IF(LEFT(I1184,1)="-",1,0)+IF(LEFT(J1184,1)="-",1,0)+IF(LEFT(K1184,1)="-",1,0)))</f>
        <v>0</v>
      </c>
      <c r="N1184" s="111">
        <f t="shared" si="37"/>
        <v>1</v>
      </c>
      <c r="O1184" s="112">
        <f t="shared" si="37"/>
      </c>
      <c r="P1184" s="74"/>
      <c r="Q1184" s="3"/>
    </row>
    <row r="1185" spans="2:17" ht="16.5" thickBot="1">
      <c r="B1185" s="74"/>
      <c r="C1185" s="104" t="s">
        <v>129</v>
      </c>
      <c r="D1185" s="106" t="str">
        <f>IF(+D1175&gt;"",D1175&amp;" - "&amp;H1174,"")</f>
        <v>Samu Leskinen - Tuomas Niskanen</v>
      </c>
      <c r="E1185" s="105"/>
      <c r="F1185" s="107"/>
      <c r="G1185" s="122"/>
      <c r="H1185" s="108"/>
      <c r="I1185" s="122"/>
      <c r="J1185" s="108"/>
      <c r="K1185" s="108"/>
      <c r="L1185" s="109">
        <f>IF(ISBLANK(G1185),"",COUNTIF(G1185:K1185,"&gt;=0"))</f>
      </c>
      <c r="M1185" s="123">
        <f>IF(ISBLANK(G1185),"",(IF(LEFT(G1185,1)="-",1,0)+IF(LEFT(H1185,1)="-",1,0)+IF(LEFT(I1185,1)="-",1,0)+IF(LEFT(J1185,1)="-",1,0)+IF(LEFT(K1185,1)="-",1,0)))</f>
      </c>
      <c r="N1185" s="111">
        <f t="shared" si="37"/>
      </c>
      <c r="O1185" s="112">
        <f t="shared" si="37"/>
      </c>
      <c r="P1185" s="74"/>
      <c r="Q1185" s="3"/>
    </row>
    <row r="1186" spans="2:17" ht="16.5" thickBot="1">
      <c r="B1186" s="68"/>
      <c r="C1186" s="71"/>
      <c r="D1186" s="71"/>
      <c r="E1186" s="71"/>
      <c r="F1186" s="71"/>
      <c r="G1186" s="71"/>
      <c r="H1186" s="71"/>
      <c r="I1186" s="71"/>
      <c r="J1186" s="124" t="s">
        <v>21</v>
      </c>
      <c r="K1186" s="125"/>
      <c r="L1186" s="126">
        <f>IF(ISBLANK(E1181),"",SUM(L1181:L1185))</f>
      </c>
      <c r="M1186" s="127">
        <f>IF(ISBLANK(F1181),"",SUM(M1181:M1185))</f>
      </c>
      <c r="N1186" s="128">
        <f>IF(ISBLANK(G1181),"",SUM(N1181:N1185))</f>
        <v>3</v>
      </c>
      <c r="O1186" s="129">
        <f>IF(ISBLANK(G1181),"",SUM(O1181:O1185))</f>
        <v>1</v>
      </c>
      <c r="P1186" s="74"/>
      <c r="Q1186" s="3"/>
    </row>
    <row r="1187" spans="2:17" ht="15.75">
      <c r="B1187" s="68"/>
      <c r="C1187" s="70" t="s">
        <v>95</v>
      </c>
      <c r="D1187" s="71"/>
      <c r="E1187" s="71"/>
      <c r="F1187" s="71"/>
      <c r="G1187" s="71"/>
      <c r="H1187" s="71"/>
      <c r="I1187" s="71"/>
      <c r="J1187" s="71"/>
      <c r="K1187" s="71"/>
      <c r="L1187" s="71"/>
      <c r="M1187" s="71"/>
      <c r="N1187" s="71"/>
      <c r="O1187" s="71"/>
      <c r="P1187" s="80"/>
      <c r="Q1187" s="3"/>
    </row>
    <row r="1188" spans="2:17" ht="15.75">
      <c r="B1188" s="68"/>
      <c r="C1188" s="130" t="s">
        <v>96</v>
      </c>
      <c r="D1188" s="130"/>
      <c r="E1188" s="130" t="s">
        <v>97</v>
      </c>
      <c r="F1188" s="131"/>
      <c r="G1188" s="130"/>
      <c r="H1188" s="130" t="s">
        <v>8</v>
      </c>
      <c r="I1188" s="131"/>
      <c r="J1188" s="130"/>
      <c r="K1188" s="132" t="s">
        <v>98</v>
      </c>
      <c r="L1188" s="69"/>
      <c r="M1188" s="71"/>
      <c r="N1188" s="71"/>
      <c r="O1188" s="71"/>
      <c r="P1188" s="80"/>
      <c r="Q1188" s="3"/>
    </row>
    <row r="1189" spans="2:17" ht="18.75" thickBot="1">
      <c r="B1189" s="68"/>
      <c r="C1189" s="71"/>
      <c r="D1189" s="71"/>
      <c r="E1189" s="71"/>
      <c r="F1189" s="71"/>
      <c r="G1189" s="71"/>
      <c r="H1189" s="71"/>
      <c r="I1189" s="71"/>
      <c r="J1189" s="71"/>
      <c r="K1189" s="155" t="str">
        <f>IF(N1186=3,D1173,IF(O1186=3,H1173,""))</f>
        <v>KuPTS 1</v>
      </c>
      <c r="L1189" s="156"/>
      <c r="M1189" s="156"/>
      <c r="N1189" s="156"/>
      <c r="O1189" s="157"/>
      <c r="P1189" s="74"/>
      <c r="Q1189" s="3"/>
    </row>
    <row r="1190" spans="2:17" ht="18">
      <c r="B1190" s="133"/>
      <c r="C1190" s="134"/>
      <c r="D1190" s="134"/>
      <c r="E1190" s="134"/>
      <c r="F1190" s="134"/>
      <c r="G1190" s="134"/>
      <c r="H1190" s="134"/>
      <c r="I1190" s="134"/>
      <c r="J1190" s="134"/>
      <c r="K1190" s="135"/>
      <c r="L1190" s="135"/>
      <c r="M1190" s="135"/>
      <c r="N1190" s="135"/>
      <c r="O1190" s="135"/>
      <c r="P1190" s="136"/>
      <c r="Q1190" s="3"/>
    </row>
    <row r="1191" spans="2:17" ht="16.5" thickBot="1">
      <c r="B1191" s="62"/>
      <c r="C1191" s="62"/>
      <c r="D1191" s="62"/>
      <c r="E1191" s="62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3"/>
    </row>
    <row r="1192" spans="2:17" ht="18">
      <c r="B1192" s="58"/>
      <c r="C1192" s="58"/>
      <c r="D1192" s="58"/>
      <c r="E1192" s="58"/>
      <c r="F1192" s="58"/>
      <c r="G1192" s="58"/>
      <c r="H1192" s="58"/>
      <c r="I1192" s="58"/>
      <c r="J1192" s="59"/>
      <c r="K1192" s="59"/>
      <c r="L1192" s="59"/>
      <c r="M1192" s="59"/>
      <c r="N1192" s="59"/>
      <c r="O1192" s="60"/>
      <c r="P1192" s="3"/>
      <c r="Q1192" s="3"/>
    </row>
    <row r="1193" spans="2:17" ht="15">
      <c r="B1193" s="61" t="s">
        <v>99</v>
      </c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</row>
    <row r="1194" spans="2:17" ht="15"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</row>
    <row r="1195" spans="2:17" ht="15"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</row>
    <row r="1196" spans="2:17" ht="15"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</row>
    <row r="1197" spans="2:17" ht="15.75">
      <c r="B1197" s="63"/>
      <c r="C1197" s="64"/>
      <c r="D1197" s="65"/>
      <c r="E1197" s="66"/>
      <c r="F1197" s="66"/>
      <c r="G1197" s="66"/>
      <c r="H1197" s="66"/>
      <c r="I1197" s="66"/>
      <c r="J1197" s="66"/>
      <c r="K1197" s="66"/>
      <c r="L1197" s="66"/>
      <c r="M1197" s="66"/>
      <c r="N1197" s="66"/>
      <c r="O1197" s="66"/>
      <c r="P1197" s="67"/>
      <c r="Q1197" s="3"/>
    </row>
    <row r="1198" spans="2:17" ht="15.75">
      <c r="B1198" s="68"/>
      <c r="C1198" s="69"/>
      <c r="D1198" s="70" t="s">
        <v>109</v>
      </c>
      <c r="E1198" s="71"/>
      <c r="F1198" s="71"/>
      <c r="G1198" s="69"/>
      <c r="H1198" s="72" t="s">
        <v>84</v>
      </c>
      <c r="I1198" s="73"/>
      <c r="J1198" s="171" t="s">
        <v>186</v>
      </c>
      <c r="K1198" s="160"/>
      <c r="L1198" s="160"/>
      <c r="M1198" s="160"/>
      <c r="N1198" s="160"/>
      <c r="O1198" s="161"/>
      <c r="P1198" s="74"/>
      <c r="Q1198" s="3"/>
    </row>
    <row r="1199" spans="2:17" ht="20.25">
      <c r="B1199" s="68"/>
      <c r="C1199" s="75"/>
      <c r="D1199" s="76" t="s">
        <v>110</v>
      </c>
      <c r="E1199" s="71"/>
      <c r="F1199" s="71"/>
      <c r="G1199" s="69"/>
      <c r="H1199" s="72" t="s">
        <v>85</v>
      </c>
      <c r="I1199" s="73"/>
      <c r="J1199" s="171"/>
      <c r="K1199" s="160"/>
      <c r="L1199" s="160"/>
      <c r="M1199" s="160"/>
      <c r="N1199" s="160"/>
      <c r="O1199" s="161"/>
      <c r="P1199" s="74"/>
      <c r="Q1199" s="3"/>
    </row>
    <row r="1200" spans="2:17" ht="15.75">
      <c r="B1200" s="68"/>
      <c r="C1200" s="71"/>
      <c r="D1200" s="71" t="s">
        <v>111</v>
      </c>
      <c r="E1200" s="71"/>
      <c r="F1200" s="71"/>
      <c r="G1200" s="71"/>
      <c r="H1200" s="72" t="s">
        <v>86</v>
      </c>
      <c r="I1200" s="77"/>
      <c r="J1200" s="171" t="s">
        <v>49</v>
      </c>
      <c r="K1200" s="171"/>
      <c r="L1200" s="171"/>
      <c r="M1200" s="171"/>
      <c r="N1200" s="171"/>
      <c r="O1200" s="166"/>
      <c r="P1200" s="74"/>
      <c r="Q1200" s="3"/>
    </row>
    <row r="1201" spans="2:17" ht="15.75">
      <c r="B1201" s="68"/>
      <c r="C1201" s="71"/>
      <c r="D1201" s="71"/>
      <c r="E1201" s="71"/>
      <c r="F1201" s="71"/>
      <c r="G1201" s="71"/>
      <c r="H1201" s="72" t="s">
        <v>112</v>
      </c>
      <c r="I1201" s="73"/>
      <c r="J1201" s="163"/>
      <c r="K1201" s="164"/>
      <c r="L1201" s="164"/>
      <c r="M1201" s="78" t="s">
        <v>113</v>
      </c>
      <c r="N1201" s="165"/>
      <c r="O1201" s="166"/>
      <c r="P1201" s="74"/>
      <c r="Q1201" s="3"/>
    </row>
    <row r="1202" spans="2:17" ht="15.75">
      <c r="B1202" s="68"/>
      <c r="C1202" s="69"/>
      <c r="D1202" s="79" t="s">
        <v>87</v>
      </c>
      <c r="E1202" s="71"/>
      <c r="F1202" s="71"/>
      <c r="G1202" s="71"/>
      <c r="H1202" s="79" t="s">
        <v>87</v>
      </c>
      <c r="I1202" s="71"/>
      <c r="J1202" s="71"/>
      <c r="K1202" s="71"/>
      <c r="L1202" s="71"/>
      <c r="M1202" s="71"/>
      <c r="N1202" s="71"/>
      <c r="O1202" s="71"/>
      <c r="P1202" s="80"/>
      <c r="Q1202" s="3"/>
    </row>
    <row r="1203" spans="2:17" ht="15.75">
      <c r="B1203" s="74"/>
      <c r="C1203" s="81" t="s">
        <v>114</v>
      </c>
      <c r="D1203" s="167" t="s">
        <v>39</v>
      </c>
      <c r="E1203" s="168"/>
      <c r="F1203" s="82"/>
      <c r="G1203" s="83" t="s">
        <v>114</v>
      </c>
      <c r="H1203" s="167" t="s">
        <v>35</v>
      </c>
      <c r="I1203" s="169"/>
      <c r="J1203" s="169"/>
      <c r="K1203" s="169"/>
      <c r="L1203" s="169"/>
      <c r="M1203" s="169"/>
      <c r="N1203" s="169"/>
      <c r="O1203" s="170"/>
      <c r="P1203" s="74"/>
      <c r="Q1203" s="3"/>
    </row>
    <row r="1204" spans="2:17" ht="15.75">
      <c r="B1204" s="74"/>
      <c r="C1204" s="84" t="s">
        <v>88</v>
      </c>
      <c r="D1204" s="158" t="s">
        <v>156</v>
      </c>
      <c r="E1204" s="159" t="s">
        <v>115</v>
      </c>
      <c r="F1204" s="85"/>
      <c r="G1204" s="86" t="s">
        <v>89</v>
      </c>
      <c r="H1204" s="158" t="s">
        <v>137</v>
      </c>
      <c r="I1204" s="160" t="s">
        <v>116</v>
      </c>
      <c r="J1204" s="160" t="s">
        <v>116</v>
      </c>
      <c r="K1204" s="160" t="s">
        <v>116</v>
      </c>
      <c r="L1204" s="160" t="s">
        <v>116</v>
      </c>
      <c r="M1204" s="160" t="s">
        <v>116</v>
      </c>
      <c r="N1204" s="160" t="s">
        <v>116</v>
      </c>
      <c r="O1204" s="161" t="s">
        <v>116</v>
      </c>
      <c r="P1204" s="74"/>
      <c r="Q1204" s="3"/>
    </row>
    <row r="1205" spans="2:17" ht="15.75">
      <c r="B1205" s="74"/>
      <c r="C1205" s="87" t="s">
        <v>51</v>
      </c>
      <c r="D1205" s="158" t="s">
        <v>157</v>
      </c>
      <c r="E1205" s="159" t="s">
        <v>117</v>
      </c>
      <c r="F1205" s="85"/>
      <c r="G1205" s="88" t="s">
        <v>90</v>
      </c>
      <c r="H1205" s="158" t="s">
        <v>179</v>
      </c>
      <c r="I1205" s="160" t="s">
        <v>118</v>
      </c>
      <c r="J1205" s="160" t="s">
        <v>118</v>
      </c>
      <c r="K1205" s="160" t="s">
        <v>118</v>
      </c>
      <c r="L1205" s="160" t="s">
        <v>118</v>
      </c>
      <c r="M1205" s="160" t="s">
        <v>118</v>
      </c>
      <c r="N1205" s="160" t="s">
        <v>118</v>
      </c>
      <c r="O1205" s="161" t="s">
        <v>118</v>
      </c>
      <c r="P1205" s="74"/>
      <c r="Q1205" s="3"/>
    </row>
    <row r="1206" spans="2:17" ht="15.75">
      <c r="B1206" s="68"/>
      <c r="C1206" s="89" t="s">
        <v>91</v>
      </c>
      <c r="D1206" s="90"/>
      <c r="E1206" s="91"/>
      <c r="F1206" s="92"/>
      <c r="G1206" s="89" t="s">
        <v>91</v>
      </c>
      <c r="H1206" s="93"/>
      <c r="I1206" s="93"/>
      <c r="J1206" s="93"/>
      <c r="K1206" s="93"/>
      <c r="L1206" s="93"/>
      <c r="M1206" s="93"/>
      <c r="N1206" s="93"/>
      <c r="O1206" s="93"/>
      <c r="P1206" s="80"/>
      <c r="Q1206" s="3"/>
    </row>
    <row r="1207" spans="2:17" ht="15.75">
      <c r="B1207" s="74"/>
      <c r="C1207" s="84"/>
      <c r="D1207" s="158" t="s">
        <v>156</v>
      </c>
      <c r="E1207" s="162" t="s">
        <v>115</v>
      </c>
      <c r="F1207" s="85"/>
      <c r="G1207" s="86"/>
      <c r="H1207" s="158" t="s">
        <v>137</v>
      </c>
      <c r="I1207" s="160" t="s">
        <v>116</v>
      </c>
      <c r="J1207" s="160" t="s">
        <v>116</v>
      </c>
      <c r="K1207" s="160" t="s">
        <v>116</v>
      </c>
      <c r="L1207" s="160" t="s">
        <v>116</v>
      </c>
      <c r="M1207" s="160" t="s">
        <v>116</v>
      </c>
      <c r="N1207" s="160" t="s">
        <v>116</v>
      </c>
      <c r="O1207" s="161" t="s">
        <v>116</v>
      </c>
      <c r="P1207" s="74"/>
      <c r="Q1207" s="3"/>
    </row>
    <row r="1208" spans="2:17" ht="15.75">
      <c r="B1208" s="74"/>
      <c r="C1208" s="94"/>
      <c r="D1208" s="158" t="s">
        <v>157</v>
      </c>
      <c r="E1208" s="162" t="s">
        <v>117</v>
      </c>
      <c r="F1208" s="85"/>
      <c r="G1208" s="95"/>
      <c r="H1208" s="158" t="s">
        <v>180</v>
      </c>
      <c r="I1208" s="160" t="s">
        <v>118</v>
      </c>
      <c r="J1208" s="160" t="s">
        <v>118</v>
      </c>
      <c r="K1208" s="160" t="s">
        <v>118</v>
      </c>
      <c r="L1208" s="160" t="s">
        <v>118</v>
      </c>
      <c r="M1208" s="160" t="s">
        <v>118</v>
      </c>
      <c r="N1208" s="160" t="s">
        <v>118</v>
      </c>
      <c r="O1208" s="161" t="s">
        <v>118</v>
      </c>
      <c r="P1208" s="74"/>
      <c r="Q1208" s="3"/>
    </row>
    <row r="1209" spans="2:17" ht="15.75">
      <c r="B1209" s="68"/>
      <c r="C1209" s="71"/>
      <c r="D1209" s="71"/>
      <c r="E1209" s="71"/>
      <c r="F1209" s="71"/>
      <c r="G1209" s="96" t="s">
        <v>119</v>
      </c>
      <c r="H1209" s="79"/>
      <c r="I1209" s="79"/>
      <c r="J1209" s="79"/>
      <c r="K1209" s="71"/>
      <c r="L1209" s="71"/>
      <c r="M1209" s="71"/>
      <c r="N1209" s="97"/>
      <c r="O1209" s="69"/>
      <c r="P1209" s="80"/>
      <c r="Q1209" s="3"/>
    </row>
    <row r="1210" spans="2:17" ht="15.75">
      <c r="B1210" s="68"/>
      <c r="C1210" s="98" t="s">
        <v>92</v>
      </c>
      <c r="D1210" s="71"/>
      <c r="E1210" s="71"/>
      <c r="F1210" s="71"/>
      <c r="G1210" s="99" t="s">
        <v>120</v>
      </c>
      <c r="H1210" s="99" t="s">
        <v>121</v>
      </c>
      <c r="I1210" s="99" t="s">
        <v>122</v>
      </c>
      <c r="J1210" s="99" t="s">
        <v>123</v>
      </c>
      <c r="K1210" s="99" t="s">
        <v>124</v>
      </c>
      <c r="L1210" s="100" t="s">
        <v>5</v>
      </c>
      <c r="M1210" s="101"/>
      <c r="N1210" s="102" t="s">
        <v>93</v>
      </c>
      <c r="O1210" s="103" t="s">
        <v>94</v>
      </c>
      <c r="P1210" s="74"/>
      <c r="Q1210" s="3"/>
    </row>
    <row r="1211" spans="2:17" ht="15.75">
      <c r="B1211" s="74"/>
      <c r="C1211" s="104" t="s">
        <v>125</v>
      </c>
      <c r="D1211" s="105" t="str">
        <f>IF(+D1204&gt;"",D1204&amp;"-"&amp;H1204,"")</f>
        <v>Miro Seitz-Miska Luukkonen</v>
      </c>
      <c r="E1211" s="106"/>
      <c r="F1211" s="107"/>
      <c r="G1211" s="108">
        <v>9</v>
      </c>
      <c r="H1211" s="108">
        <v>1</v>
      </c>
      <c r="I1211" s="108">
        <v>8</v>
      </c>
      <c r="J1211" s="108"/>
      <c r="K1211" s="108"/>
      <c r="L1211" s="109">
        <f>IF(ISBLANK(G1211),"",COUNTIF(G1211:K1211,"&gt;=0"))</f>
        <v>3</v>
      </c>
      <c r="M1211" s="110">
        <f>IF(ISBLANK(G1211),"",(IF(LEFT(G1211,1)="-",1,0)+IF(LEFT(H1211,1)="-",1,0)+IF(LEFT(I1211,1)="-",1,0)+IF(LEFT(J1211,1)="-",1,0)+IF(LEFT(K1211,1)="-",1,0)))</f>
        <v>0</v>
      </c>
      <c r="N1211" s="111">
        <f aca="true" t="shared" si="38" ref="N1211:O1215">IF(L1211=3,1,"")</f>
        <v>1</v>
      </c>
      <c r="O1211" s="112">
        <f t="shared" si="38"/>
      </c>
      <c r="P1211" s="74"/>
      <c r="Q1211" s="3"/>
    </row>
    <row r="1212" spans="2:17" ht="15.75">
      <c r="B1212" s="74"/>
      <c r="C1212" s="104" t="s">
        <v>126</v>
      </c>
      <c r="D1212" s="106" t="str">
        <f>IF(D1205&gt;"",D1205&amp;" - "&amp;H1205,"")</f>
        <v>Aapeli Tamminen - Roni Repola</v>
      </c>
      <c r="E1212" s="105"/>
      <c r="F1212" s="107"/>
      <c r="G1212" s="113">
        <v>3</v>
      </c>
      <c r="H1212" s="108">
        <v>5</v>
      </c>
      <c r="I1212" s="108">
        <v>3</v>
      </c>
      <c r="J1212" s="108"/>
      <c r="K1212" s="108"/>
      <c r="L1212" s="109">
        <f>IF(ISBLANK(G1212),"",COUNTIF(G1212:K1212,"&gt;=0"))</f>
        <v>3</v>
      </c>
      <c r="M1212" s="110">
        <f>IF(ISBLANK(G1212),"",(IF(LEFT(G1212,1)="-",1,0)+IF(LEFT(H1212,1)="-",1,0)+IF(LEFT(I1212,1)="-",1,0)+IF(LEFT(J1212,1)="-",1,0)+IF(LEFT(K1212,1)="-",1,0)))</f>
        <v>0</v>
      </c>
      <c r="N1212" s="111">
        <f t="shared" si="38"/>
        <v>1</v>
      </c>
      <c r="O1212" s="112">
        <f t="shared" si="38"/>
      </c>
      <c r="P1212" s="74"/>
      <c r="Q1212" s="3"/>
    </row>
    <row r="1213" spans="2:17" ht="15.75">
      <c r="B1213" s="74"/>
      <c r="C1213" s="114" t="s">
        <v>127</v>
      </c>
      <c r="D1213" s="115" t="str">
        <f>IF(D1207&gt;"",D1207&amp;" / "&amp;D1208,"")</f>
        <v>Miro Seitz / Aapeli Tamminen</v>
      </c>
      <c r="E1213" s="116" t="str">
        <f>IF(H1207&gt;"",H1207&amp;" / "&amp;H1208,"")</f>
        <v>Miska Luukkonen / Rasmus Repola</v>
      </c>
      <c r="F1213" s="117"/>
      <c r="G1213" s="118">
        <v>-6</v>
      </c>
      <c r="H1213" s="119">
        <v>9</v>
      </c>
      <c r="I1213" s="120">
        <v>-6</v>
      </c>
      <c r="J1213" s="120">
        <v>9</v>
      </c>
      <c r="K1213" s="120">
        <v>9</v>
      </c>
      <c r="L1213" s="109">
        <f>IF(ISBLANK(G1213),"",COUNTIF(G1213:K1213,"&gt;=0"))</f>
        <v>3</v>
      </c>
      <c r="M1213" s="110">
        <f>IF(ISBLANK(G1213),"",(IF(LEFT(G1213,1)="-",1,0)+IF(LEFT(H1213,1)="-",1,0)+IF(LEFT(I1213,1)="-",1,0)+IF(LEFT(J1213,1)="-",1,0)+IF(LEFT(K1213,1)="-",1,0)))</f>
        <v>2</v>
      </c>
      <c r="N1213" s="111">
        <f t="shared" si="38"/>
        <v>1</v>
      </c>
      <c r="O1213" s="112">
        <f t="shared" si="38"/>
      </c>
      <c r="P1213" s="74"/>
      <c r="Q1213" s="3"/>
    </row>
    <row r="1214" spans="2:17" ht="15.75">
      <c r="B1214" s="74"/>
      <c r="C1214" s="104" t="s">
        <v>128</v>
      </c>
      <c r="D1214" s="106" t="str">
        <f>IF(+D1204&gt;"",D1204&amp;" - "&amp;H1205,"")</f>
        <v>Miro Seitz - Roni Repola</v>
      </c>
      <c r="E1214" s="105"/>
      <c r="F1214" s="107"/>
      <c r="G1214" s="121"/>
      <c r="H1214" s="108"/>
      <c r="I1214" s="108"/>
      <c r="J1214" s="108"/>
      <c r="K1214" s="122"/>
      <c r="L1214" s="109">
        <f>IF(ISBLANK(G1214),"",COUNTIF(G1214:K1214,"&gt;=0"))</f>
      </c>
      <c r="M1214" s="110">
        <f>IF(ISBLANK(G1214),"",(IF(LEFT(G1214,1)="-",1,0)+IF(LEFT(H1214,1)="-",1,0)+IF(LEFT(I1214,1)="-",1,0)+IF(LEFT(J1214,1)="-",1,0)+IF(LEFT(K1214,1)="-",1,0)))</f>
      </c>
      <c r="N1214" s="111">
        <f t="shared" si="38"/>
      </c>
      <c r="O1214" s="112">
        <f t="shared" si="38"/>
      </c>
      <c r="P1214" s="74"/>
      <c r="Q1214" s="3"/>
    </row>
    <row r="1215" spans="2:17" ht="16.5" thickBot="1">
      <c r="B1215" s="74"/>
      <c r="C1215" s="104" t="s">
        <v>129</v>
      </c>
      <c r="D1215" s="106" t="str">
        <f>IF(+D1205&gt;"",D1205&amp;" - "&amp;H1204,"")</f>
        <v>Aapeli Tamminen - Miska Luukkonen</v>
      </c>
      <c r="E1215" s="105"/>
      <c r="F1215" s="107"/>
      <c r="G1215" s="122"/>
      <c r="H1215" s="108"/>
      <c r="I1215" s="122"/>
      <c r="J1215" s="108"/>
      <c r="K1215" s="108"/>
      <c r="L1215" s="109">
        <f>IF(ISBLANK(G1215),"",COUNTIF(G1215:K1215,"&gt;=0"))</f>
      </c>
      <c r="M1215" s="123">
        <f>IF(ISBLANK(G1215),"",(IF(LEFT(G1215,1)="-",1,0)+IF(LEFT(H1215,1)="-",1,0)+IF(LEFT(I1215,1)="-",1,0)+IF(LEFT(J1215,1)="-",1,0)+IF(LEFT(K1215,1)="-",1,0)))</f>
      </c>
      <c r="N1215" s="111">
        <f t="shared" si="38"/>
      </c>
      <c r="O1215" s="112">
        <f t="shared" si="38"/>
      </c>
      <c r="P1215" s="74"/>
      <c r="Q1215" s="3"/>
    </row>
    <row r="1216" spans="2:17" ht="16.5" thickBot="1">
      <c r="B1216" s="68"/>
      <c r="C1216" s="71"/>
      <c r="D1216" s="71"/>
      <c r="E1216" s="71"/>
      <c r="F1216" s="71"/>
      <c r="G1216" s="71"/>
      <c r="H1216" s="71"/>
      <c r="I1216" s="71"/>
      <c r="J1216" s="124" t="s">
        <v>21</v>
      </c>
      <c r="K1216" s="125"/>
      <c r="L1216" s="126">
        <f>IF(ISBLANK(E1211),"",SUM(L1211:L1215))</f>
      </c>
      <c r="M1216" s="127">
        <f>IF(ISBLANK(F1211),"",SUM(M1211:M1215))</f>
      </c>
      <c r="N1216" s="128">
        <f>IF(ISBLANK(G1211),"",SUM(N1211:N1215))</f>
        <v>3</v>
      </c>
      <c r="O1216" s="129">
        <f>IF(ISBLANK(G1211),"",SUM(O1211:O1215))</f>
        <v>0</v>
      </c>
      <c r="P1216" s="74"/>
      <c r="Q1216" s="3"/>
    </row>
    <row r="1217" spans="2:17" ht="15.75">
      <c r="B1217" s="68"/>
      <c r="C1217" s="70" t="s">
        <v>95</v>
      </c>
      <c r="D1217" s="71"/>
      <c r="E1217" s="71"/>
      <c r="F1217" s="71"/>
      <c r="G1217" s="71"/>
      <c r="H1217" s="71"/>
      <c r="I1217" s="71"/>
      <c r="J1217" s="71"/>
      <c r="K1217" s="71"/>
      <c r="L1217" s="71"/>
      <c r="M1217" s="71"/>
      <c r="N1217" s="71"/>
      <c r="O1217" s="71"/>
      <c r="P1217" s="80"/>
      <c r="Q1217" s="3"/>
    </row>
    <row r="1218" spans="2:17" ht="15.75">
      <c r="B1218" s="68"/>
      <c r="C1218" s="130" t="s">
        <v>96</v>
      </c>
      <c r="D1218" s="130"/>
      <c r="E1218" s="130" t="s">
        <v>97</v>
      </c>
      <c r="F1218" s="131"/>
      <c r="G1218" s="130"/>
      <c r="H1218" s="130" t="s">
        <v>8</v>
      </c>
      <c r="I1218" s="131"/>
      <c r="J1218" s="130"/>
      <c r="K1218" s="132" t="s">
        <v>98</v>
      </c>
      <c r="L1218" s="69"/>
      <c r="M1218" s="71"/>
      <c r="N1218" s="71"/>
      <c r="O1218" s="71"/>
      <c r="P1218" s="80"/>
      <c r="Q1218" s="3"/>
    </row>
    <row r="1219" spans="2:17" ht="18.75" thickBot="1">
      <c r="B1219" s="68"/>
      <c r="C1219" s="71"/>
      <c r="D1219" s="71"/>
      <c r="E1219" s="71"/>
      <c r="F1219" s="71"/>
      <c r="G1219" s="71"/>
      <c r="H1219" s="71"/>
      <c r="I1219" s="71"/>
      <c r="J1219" s="71"/>
      <c r="K1219" s="155" t="str">
        <f>IF(N1216=3,D1203,IF(O1216=3,H1203,""))</f>
        <v>KoKa 2</v>
      </c>
      <c r="L1219" s="156"/>
      <c r="M1219" s="156"/>
      <c r="N1219" s="156"/>
      <c r="O1219" s="157"/>
      <c r="P1219" s="74"/>
      <c r="Q1219" s="3"/>
    </row>
    <row r="1220" spans="2:17" ht="18">
      <c r="B1220" s="133"/>
      <c r="C1220" s="134"/>
      <c r="D1220" s="134"/>
      <c r="E1220" s="134"/>
      <c r="F1220" s="134"/>
      <c r="G1220" s="134"/>
      <c r="H1220" s="134"/>
      <c r="I1220" s="134"/>
      <c r="J1220" s="134"/>
      <c r="K1220" s="135"/>
      <c r="L1220" s="135"/>
      <c r="M1220" s="135"/>
      <c r="N1220" s="135"/>
      <c r="O1220" s="135"/>
      <c r="P1220" s="136"/>
      <c r="Q1220" s="3"/>
    </row>
    <row r="1221" spans="2:17" ht="16.5" thickBot="1">
      <c r="B1221" s="62"/>
      <c r="C1221" s="62"/>
      <c r="D1221" s="62"/>
      <c r="E1221" s="62"/>
      <c r="F1221" s="62"/>
      <c r="G1221" s="62"/>
      <c r="H1221" s="62"/>
      <c r="I1221" s="62"/>
      <c r="J1221" s="62"/>
      <c r="K1221" s="62"/>
      <c r="L1221" s="62"/>
      <c r="M1221" s="62"/>
      <c r="N1221" s="62"/>
      <c r="O1221" s="62"/>
      <c r="P1221" s="62"/>
      <c r="Q1221" s="3"/>
    </row>
    <row r="1222" spans="2:17" ht="18">
      <c r="B1222" s="58"/>
      <c r="C1222" s="58"/>
      <c r="D1222" s="58"/>
      <c r="E1222" s="58"/>
      <c r="F1222" s="58"/>
      <c r="G1222" s="58"/>
      <c r="H1222" s="58"/>
      <c r="I1222" s="58"/>
      <c r="J1222" s="59"/>
      <c r="K1222" s="59"/>
      <c r="L1222" s="59"/>
      <c r="M1222" s="59"/>
      <c r="N1222" s="59"/>
      <c r="O1222" s="60"/>
      <c r="P1222" s="3"/>
      <c r="Q1222" s="3"/>
    </row>
    <row r="1223" spans="2:17" ht="15">
      <c r="B1223" s="61" t="s">
        <v>99</v>
      </c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</row>
    <row r="1224" spans="2:17" ht="15"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</row>
    <row r="1225" spans="2:17" ht="15"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</row>
    <row r="1226" spans="2:17" ht="15"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</row>
    <row r="1227" spans="2:17" ht="15.75">
      <c r="B1227" s="63"/>
      <c r="C1227" s="64"/>
      <c r="D1227" s="65"/>
      <c r="E1227" s="66"/>
      <c r="F1227" s="66"/>
      <c r="G1227" s="66"/>
      <c r="H1227" s="66"/>
      <c r="I1227" s="66"/>
      <c r="J1227" s="66"/>
      <c r="K1227" s="66"/>
      <c r="L1227" s="66"/>
      <c r="M1227" s="66"/>
      <c r="N1227" s="66"/>
      <c r="O1227" s="66"/>
      <c r="P1227" s="67"/>
      <c r="Q1227" s="3"/>
    </row>
    <row r="1228" spans="2:17" ht="15.75">
      <c r="B1228" s="68"/>
      <c r="C1228" s="69"/>
      <c r="D1228" s="70" t="s">
        <v>109</v>
      </c>
      <c r="E1228" s="71"/>
      <c r="F1228" s="71"/>
      <c r="G1228" s="69"/>
      <c r="H1228" s="72" t="s">
        <v>84</v>
      </c>
      <c r="I1228" s="73"/>
      <c r="J1228" s="171" t="s">
        <v>186</v>
      </c>
      <c r="K1228" s="160"/>
      <c r="L1228" s="160"/>
      <c r="M1228" s="160"/>
      <c r="N1228" s="160"/>
      <c r="O1228" s="161"/>
      <c r="P1228" s="74"/>
      <c r="Q1228" s="3"/>
    </row>
    <row r="1229" spans="2:17" ht="20.25">
      <c r="B1229" s="68"/>
      <c r="C1229" s="75"/>
      <c r="D1229" s="76" t="s">
        <v>110</v>
      </c>
      <c r="E1229" s="71"/>
      <c r="F1229" s="71"/>
      <c r="G1229" s="69"/>
      <c r="H1229" s="72" t="s">
        <v>85</v>
      </c>
      <c r="I1229" s="73"/>
      <c r="J1229" s="171"/>
      <c r="K1229" s="160"/>
      <c r="L1229" s="160"/>
      <c r="M1229" s="160"/>
      <c r="N1229" s="160"/>
      <c r="O1229" s="161"/>
      <c r="P1229" s="74"/>
      <c r="Q1229" s="3"/>
    </row>
    <row r="1230" spans="2:17" ht="15.75">
      <c r="B1230" s="68"/>
      <c r="C1230" s="71"/>
      <c r="D1230" s="71" t="s">
        <v>111</v>
      </c>
      <c r="E1230" s="71"/>
      <c r="F1230" s="71"/>
      <c r="G1230" s="71"/>
      <c r="H1230" s="72" t="s">
        <v>86</v>
      </c>
      <c r="I1230" s="77"/>
      <c r="J1230" s="171" t="s">
        <v>49</v>
      </c>
      <c r="K1230" s="171"/>
      <c r="L1230" s="171"/>
      <c r="M1230" s="171"/>
      <c r="N1230" s="171"/>
      <c r="O1230" s="166"/>
      <c r="P1230" s="74"/>
      <c r="Q1230" s="3"/>
    </row>
    <row r="1231" spans="2:17" ht="15.75">
      <c r="B1231" s="68"/>
      <c r="C1231" s="71"/>
      <c r="D1231" s="71"/>
      <c r="E1231" s="71"/>
      <c r="F1231" s="71"/>
      <c r="G1231" s="71"/>
      <c r="H1231" s="72" t="s">
        <v>112</v>
      </c>
      <c r="I1231" s="73"/>
      <c r="J1231" s="163"/>
      <c r="K1231" s="164"/>
      <c r="L1231" s="164"/>
      <c r="M1231" s="78" t="s">
        <v>113</v>
      </c>
      <c r="N1231" s="165"/>
      <c r="O1231" s="166"/>
      <c r="P1231" s="74"/>
      <c r="Q1231" s="3"/>
    </row>
    <row r="1232" spans="2:17" ht="15.75">
      <c r="B1232" s="68"/>
      <c r="C1232" s="69"/>
      <c r="D1232" s="79" t="s">
        <v>87</v>
      </c>
      <c r="E1232" s="71"/>
      <c r="F1232" s="71"/>
      <c r="G1232" s="71"/>
      <c r="H1232" s="79" t="s">
        <v>87</v>
      </c>
      <c r="I1232" s="71"/>
      <c r="J1232" s="71"/>
      <c r="K1232" s="71"/>
      <c r="L1232" s="71"/>
      <c r="M1232" s="71"/>
      <c r="N1232" s="71"/>
      <c r="O1232" s="71"/>
      <c r="P1232" s="80"/>
      <c r="Q1232" s="3"/>
    </row>
    <row r="1233" spans="2:17" ht="15.75">
      <c r="B1233" s="74"/>
      <c r="C1233" s="81" t="s">
        <v>114</v>
      </c>
      <c r="D1233" s="167" t="s">
        <v>24</v>
      </c>
      <c r="E1233" s="168"/>
      <c r="F1233" s="82"/>
      <c r="G1233" s="83" t="s">
        <v>114</v>
      </c>
      <c r="H1233" s="167" t="s">
        <v>43</v>
      </c>
      <c r="I1233" s="169"/>
      <c r="J1233" s="169"/>
      <c r="K1233" s="169"/>
      <c r="L1233" s="169"/>
      <c r="M1233" s="169"/>
      <c r="N1233" s="169"/>
      <c r="O1233" s="170"/>
      <c r="P1233" s="74"/>
      <c r="Q1233" s="3"/>
    </row>
    <row r="1234" spans="2:17" ht="15.75">
      <c r="B1234" s="74"/>
      <c r="C1234" s="84" t="s">
        <v>88</v>
      </c>
      <c r="D1234" s="158" t="s">
        <v>181</v>
      </c>
      <c r="E1234" s="159" t="s">
        <v>115</v>
      </c>
      <c r="F1234" s="85"/>
      <c r="G1234" s="86" t="s">
        <v>89</v>
      </c>
      <c r="H1234" s="158" t="s">
        <v>162</v>
      </c>
      <c r="I1234" s="160" t="s">
        <v>116</v>
      </c>
      <c r="J1234" s="160" t="s">
        <v>116</v>
      </c>
      <c r="K1234" s="160" t="s">
        <v>116</v>
      </c>
      <c r="L1234" s="160" t="s">
        <v>116</v>
      </c>
      <c r="M1234" s="160" t="s">
        <v>116</v>
      </c>
      <c r="N1234" s="160" t="s">
        <v>116</v>
      </c>
      <c r="O1234" s="161" t="s">
        <v>116</v>
      </c>
      <c r="P1234" s="74"/>
      <c r="Q1234" s="3"/>
    </row>
    <row r="1235" spans="2:17" ht="15.75">
      <c r="B1235" s="74"/>
      <c r="C1235" s="87" t="s">
        <v>51</v>
      </c>
      <c r="D1235" s="158" t="s">
        <v>105</v>
      </c>
      <c r="E1235" s="159" t="s">
        <v>117</v>
      </c>
      <c r="F1235" s="85"/>
      <c r="G1235" s="88" t="s">
        <v>90</v>
      </c>
      <c r="H1235" s="158" t="s">
        <v>163</v>
      </c>
      <c r="I1235" s="160" t="s">
        <v>118</v>
      </c>
      <c r="J1235" s="160" t="s">
        <v>118</v>
      </c>
      <c r="K1235" s="160" t="s">
        <v>118</v>
      </c>
      <c r="L1235" s="160" t="s">
        <v>118</v>
      </c>
      <c r="M1235" s="160" t="s">
        <v>118</v>
      </c>
      <c r="N1235" s="160" t="s">
        <v>118</v>
      </c>
      <c r="O1235" s="161" t="s">
        <v>118</v>
      </c>
      <c r="P1235" s="74"/>
      <c r="Q1235" s="3"/>
    </row>
    <row r="1236" spans="2:17" ht="15.75">
      <c r="B1236" s="68"/>
      <c r="C1236" s="89" t="s">
        <v>91</v>
      </c>
      <c r="D1236" s="90"/>
      <c r="E1236" s="91"/>
      <c r="F1236" s="92"/>
      <c r="G1236" s="89" t="s">
        <v>91</v>
      </c>
      <c r="H1236" s="93"/>
      <c r="I1236" s="93"/>
      <c r="J1236" s="93"/>
      <c r="K1236" s="93"/>
      <c r="L1236" s="93"/>
      <c r="M1236" s="93"/>
      <c r="N1236" s="93"/>
      <c r="O1236" s="93"/>
      <c r="P1236" s="80"/>
      <c r="Q1236" s="3"/>
    </row>
    <row r="1237" spans="2:17" ht="15.75">
      <c r="B1237" s="74"/>
      <c r="C1237" s="84"/>
      <c r="D1237" s="158" t="s">
        <v>181</v>
      </c>
      <c r="E1237" s="162" t="s">
        <v>115</v>
      </c>
      <c r="F1237" s="85"/>
      <c r="G1237" s="86"/>
      <c r="H1237" s="158" t="s">
        <v>162</v>
      </c>
      <c r="I1237" s="160" t="s">
        <v>116</v>
      </c>
      <c r="J1237" s="160" t="s">
        <v>116</v>
      </c>
      <c r="K1237" s="160" t="s">
        <v>116</v>
      </c>
      <c r="L1237" s="160" t="s">
        <v>116</v>
      </c>
      <c r="M1237" s="160" t="s">
        <v>116</v>
      </c>
      <c r="N1237" s="160" t="s">
        <v>116</v>
      </c>
      <c r="O1237" s="161" t="s">
        <v>116</v>
      </c>
      <c r="P1237" s="74"/>
      <c r="Q1237" s="3"/>
    </row>
    <row r="1238" spans="2:17" ht="15.75">
      <c r="B1238" s="74"/>
      <c r="C1238" s="94"/>
      <c r="D1238" s="158" t="s">
        <v>105</v>
      </c>
      <c r="E1238" s="162" t="s">
        <v>117</v>
      </c>
      <c r="F1238" s="85"/>
      <c r="G1238" s="95"/>
      <c r="H1238" s="158" t="s">
        <v>163</v>
      </c>
      <c r="I1238" s="160" t="s">
        <v>118</v>
      </c>
      <c r="J1238" s="160" t="s">
        <v>118</v>
      </c>
      <c r="K1238" s="160" t="s">
        <v>118</v>
      </c>
      <c r="L1238" s="160" t="s">
        <v>118</v>
      </c>
      <c r="M1238" s="160" t="s">
        <v>118</v>
      </c>
      <c r="N1238" s="160" t="s">
        <v>118</v>
      </c>
      <c r="O1238" s="161" t="s">
        <v>118</v>
      </c>
      <c r="P1238" s="74"/>
      <c r="Q1238" s="3"/>
    </row>
    <row r="1239" spans="2:17" ht="15.75">
      <c r="B1239" s="68"/>
      <c r="C1239" s="71"/>
      <c r="D1239" s="71"/>
      <c r="E1239" s="71"/>
      <c r="F1239" s="71"/>
      <c r="G1239" s="96" t="s">
        <v>119</v>
      </c>
      <c r="H1239" s="79"/>
      <c r="I1239" s="79"/>
      <c r="J1239" s="79"/>
      <c r="K1239" s="71"/>
      <c r="L1239" s="71"/>
      <c r="M1239" s="71"/>
      <c r="N1239" s="97"/>
      <c r="O1239" s="69"/>
      <c r="P1239" s="80"/>
      <c r="Q1239" s="3"/>
    </row>
    <row r="1240" spans="2:17" ht="15.75">
      <c r="B1240" s="68"/>
      <c r="C1240" s="98" t="s">
        <v>92</v>
      </c>
      <c r="D1240" s="71"/>
      <c r="E1240" s="71"/>
      <c r="F1240" s="71"/>
      <c r="G1240" s="99" t="s">
        <v>120</v>
      </c>
      <c r="H1240" s="99" t="s">
        <v>121</v>
      </c>
      <c r="I1240" s="99" t="s">
        <v>122</v>
      </c>
      <c r="J1240" s="99" t="s">
        <v>123</v>
      </c>
      <c r="K1240" s="99" t="s">
        <v>124</v>
      </c>
      <c r="L1240" s="100" t="s">
        <v>5</v>
      </c>
      <c r="M1240" s="101"/>
      <c r="N1240" s="102" t="s">
        <v>93</v>
      </c>
      <c r="O1240" s="103" t="s">
        <v>94</v>
      </c>
      <c r="P1240" s="74"/>
      <c r="Q1240" s="3"/>
    </row>
    <row r="1241" spans="2:17" ht="15.75">
      <c r="B1241" s="74"/>
      <c r="C1241" s="104" t="s">
        <v>125</v>
      </c>
      <c r="D1241" s="105" t="str">
        <f>IF(+D1234&gt;"",D1234&amp;"-"&amp;H1234,"")</f>
        <v>Eemil Salakari-William Rueter</v>
      </c>
      <c r="E1241" s="106"/>
      <c r="F1241" s="107"/>
      <c r="G1241" s="108">
        <v>6</v>
      </c>
      <c r="H1241" s="108">
        <v>4</v>
      </c>
      <c r="I1241" s="108">
        <v>10</v>
      </c>
      <c r="J1241" s="108"/>
      <c r="K1241" s="108"/>
      <c r="L1241" s="109">
        <f>IF(ISBLANK(G1241),"",COUNTIF(G1241:K1241,"&gt;=0"))</f>
        <v>3</v>
      </c>
      <c r="M1241" s="110">
        <f>IF(ISBLANK(G1241),"",(IF(LEFT(G1241,1)="-",1,0)+IF(LEFT(H1241,1)="-",1,0)+IF(LEFT(I1241,1)="-",1,0)+IF(LEFT(J1241,1)="-",1,0)+IF(LEFT(K1241,1)="-",1,0)))</f>
        <v>0</v>
      </c>
      <c r="N1241" s="111">
        <f aca="true" t="shared" si="39" ref="N1241:O1245">IF(L1241=3,1,"")</f>
        <v>1</v>
      </c>
      <c r="O1241" s="112">
        <f t="shared" si="39"/>
      </c>
      <c r="P1241" s="74"/>
      <c r="Q1241" s="3"/>
    </row>
    <row r="1242" spans="2:17" ht="15.75">
      <c r="B1242" s="74"/>
      <c r="C1242" s="104" t="s">
        <v>126</v>
      </c>
      <c r="D1242" s="106" t="str">
        <f>IF(D1235&gt;"",D1235&amp;" - "&amp;H1235,"")</f>
        <v>Valtteri Immonen - Max Lotto</v>
      </c>
      <c r="E1242" s="105"/>
      <c r="F1242" s="107"/>
      <c r="G1242" s="113">
        <v>-1</v>
      </c>
      <c r="H1242" s="108">
        <v>-8</v>
      </c>
      <c r="I1242" s="108">
        <v>-6</v>
      </c>
      <c r="J1242" s="108"/>
      <c r="K1242" s="108"/>
      <c r="L1242" s="109">
        <f>IF(ISBLANK(G1242),"",COUNTIF(G1242:K1242,"&gt;=0"))</f>
        <v>0</v>
      </c>
      <c r="M1242" s="110">
        <f>IF(ISBLANK(G1242),"",(IF(LEFT(G1242,1)="-",1,0)+IF(LEFT(H1242,1)="-",1,0)+IF(LEFT(I1242,1)="-",1,0)+IF(LEFT(J1242,1)="-",1,0)+IF(LEFT(K1242,1)="-",1,0)))</f>
        <v>3</v>
      </c>
      <c r="N1242" s="111">
        <f t="shared" si="39"/>
      </c>
      <c r="O1242" s="112">
        <f t="shared" si="39"/>
        <v>1</v>
      </c>
      <c r="P1242" s="74"/>
      <c r="Q1242" s="3"/>
    </row>
    <row r="1243" spans="2:17" ht="15.75">
      <c r="B1243" s="74"/>
      <c r="C1243" s="114" t="s">
        <v>127</v>
      </c>
      <c r="D1243" s="115" t="str">
        <f>IF(D1237&gt;"",D1237&amp;" / "&amp;D1238,"")</f>
        <v>Eemil Salakari / Valtteri Immonen</v>
      </c>
      <c r="E1243" s="116" t="str">
        <f>IF(H1237&gt;"",H1237&amp;" / "&amp;H1238,"")</f>
        <v>William Rueter / Max Lotto</v>
      </c>
      <c r="F1243" s="117"/>
      <c r="G1243" s="118">
        <v>8</v>
      </c>
      <c r="H1243" s="119">
        <v>-9</v>
      </c>
      <c r="I1243" s="120">
        <v>-8</v>
      </c>
      <c r="J1243" s="120">
        <v>4</v>
      </c>
      <c r="K1243" s="120">
        <v>8</v>
      </c>
      <c r="L1243" s="109">
        <f>IF(ISBLANK(G1243),"",COUNTIF(G1243:K1243,"&gt;=0"))</f>
        <v>3</v>
      </c>
      <c r="M1243" s="110">
        <f>IF(ISBLANK(G1243),"",(IF(LEFT(G1243,1)="-",1,0)+IF(LEFT(H1243,1)="-",1,0)+IF(LEFT(I1243,1)="-",1,0)+IF(LEFT(J1243,1)="-",1,0)+IF(LEFT(K1243,1)="-",1,0)))</f>
        <v>2</v>
      </c>
      <c r="N1243" s="111">
        <f t="shared" si="39"/>
        <v>1</v>
      </c>
      <c r="O1243" s="112">
        <f t="shared" si="39"/>
      </c>
      <c r="P1243" s="74"/>
      <c r="Q1243" s="3"/>
    </row>
    <row r="1244" spans="2:17" ht="15.75">
      <c r="B1244" s="74"/>
      <c r="C1244" s="104" t="s">
        <v>128</v>
      </c>
      <c r="D1244" s="106" t="str">
        <f>IF(+D1234&gt;"",D1234&amp;" - "&amp;H1235,"")</f>
        <v>Eemil Salakari - Max Lotto</v>
      </c>
      <c r="E1244" s="105"/>
      <c r="F1244" s="107"/>
      <c r="G1244" s="121">
        <v>8</v>
      </c>
      <c r="H1244" s="108">
        <v>7</v>
      </c>
      <c r="I1244" s="108">
        <v>5</v>
      </c>
      <c r="J1244" s="108"/>
      <c r="K1244" s="122"/>
      <c r="L1244" s="109">
        <f>IF(ISBLANK(G1244),"",COUNTIF(G1244:K1244,"&gt;=0"))</f>
        <v>3</v>
      </c>
      <c r="M1244" s="110">
        <f>IF(ISBLANK(G1244),"",(IF(LEFT(G1244,1)="-",1,0)+IF(LEFT(H1244,1)="-",1,0)+IF(LEFT(I1244,1)="-",1,0)+IF(LEFT(J1244,1)="-",1,0)+IF(LEFT(K1244,1)="-",1,0)))</f>
        <v>0</v>
      </c>
      <c r="N1244" s="111">
        <f t="shared" si="39"/>
        <v>1</v>
      </c>
      <c r="O1244" s="112">
        <f t="shared" si="39"/>
      </c>
      <c r="P1244" s="74"/>
      <c r="Q1244" s="3"/>
    </row>
    <row r="1245" spans="2:17" ht="16.5" thickBot="1">
      <c r="B1245" s="74"/>
      <c r="C1245" s="104" t="s">
        <v>129</v>
      </c>
      <c r="D1245" s="106" t="str">
        <f>IF(+D1235&gt;"",D1235&amp;" - "&amp;H1234,"")</f>
        <v>Valtteri Immonen - William Rueter</v>
      </c>
      <c r="E1245" s="105"/>
      <c r="F1245" s="107"/>
      <c r="G1245" s="122"/>
      <c r="H1245" s="108"/>
      <c r="I1245" s="122"/>
      <c r="J1245" s="108"/>
      <c r="K1245" s="108"/>
      <c r="L1245" s="109">
        <f>IF(ISBLANK(G1245),"",COUNTIF(G1245:K1245,"&gt;=0"))</f>
      </c>
      <c r="M1245" s="123">
        <f>IF(ISBLANK(G1245),"",(IF(LEFT(G1245,1)="-",1,0)+IF(LEFT(H1245,1)="-",1,0)+IF(LEFT(I1245,1)="-",1,0)+IF(LEFT(J1245,1)="-",1,0)+IF(LEFT(K1245,1)="-",1,0)))</f>
      </c>
      <c r="N1245" s="111">
        <f t="shared" si="39"/>
      </c>
      <c r="O1245" s="112">
        <f t="shared" si="39"/>
      </c>
      <c r="P1245" s="74"/>
      <c r="Q1245" s="3"/>
    </row>
    <row r="1246" spans="2:17" ht="16.5" thickBot="1">
      <c r="B1246" s="68"/>
      <c r="C1246" s="71"/>
      <c r="D1246" s="71"/>
      <c r="E1246" s="71"/>
      <c r="F1246" s="71"/>
      <c r="G1246" s="71"/>
      <c r="H1246" s="71"/>
      <c r="I1246" s="71"/>
      <c r="J1246" s="124" t="s">
        <v>21</v>
      </c>
      <c r="K1246" s="125"/>
      <c r="L1246" s="126">
        <f>IF(ISBLANK(E1241),"",SUM(L1241:L1245))</f>
      </c>
      <c r="M1246" s="127">
        <f>IF(ISBLANK(F1241),"",SUM(M1241:M1245))</f>
      </c>
      <c r="N1246" s="128">
        <f>IF(ISBLANK(G1241),"",SUM(N1241:N1245))</f>
        <v>3</v>
      </c>
      <c r="O1246" s="129">
        <f>IF(ISBLANK(G1241),"",SUM(O1241:O1245))</f>
        <v>1</v>
      </c>
      <c r="P1246" s="74"/>
      <c r="Q1246" s="3"/>
    </row>
    <row r="1247" spans="2:17" ht="15.75">
      <c r="B1247" s="68"/>
      <c r="C1247" s="70" t="s">
        <v>95</v>
      </c>
      <c r="D1247" s="71"/>
      <c r="E1247" s="71"/>
      <c r="F1247" s="71"/>
      <c r="G1247" s="71"/>
      <c r="H1247" s="71"/>
      <c r="I1247" s="71"/>
      <c r="J1247" s="71"/>
      <c r="K1247" s="71"/>
      <c r="L1247" s="71"/>
      <c r="M1247" s="71"/>
      <c r="N1247" s="71"/>
      <c r="O1247" s="71"/>
      <c r="P1247" s="80"/>
      <c r="Q1247" s="3"/>
    </row>
    <row r="1248" spans="2:17" ht="15.75">
      <c r="B1248" s="68"/>
      <c r="C1248" s="130" t="s">
        <v>96</v>
      </c>
      <c r="D1248" s="130"/>
      <c r="E1248" s="130" t="s">
        <v>97</v>
      </c>
      <c r="F1248" s="131"/>
      <c r="G1248" s="130"/>
      <c r="H1248" s="130" t="s">
        <v>8</v>
      </c>
      <c r="I1248" s="131"/>
      <c r="J1248" s="130"/>
      <c r="K1248" s="132" t="s">
        <v>98</v>
      </c>
      <c r="L1248" s="69"/>
      <c r="M1248" s="71"/>
      <c r="N1248" s="71"/>
      <c r="O1248" s="71"/>
      <c r="P1248" s="80"/>
      <c r="Q1248" s="3"/>
    </row>
    <row r="1249" spans="2:17" ht="18.75" thickBot="1">
      <c r="B1249" s="68"/>
      <c r="C1249" s="71"/>
      <c r="D1249" s="71"/>
      <c r="E1249" s="71"/>
      <c r="F1249" s="71"/>
      <c r="G1249" s="71"/>
      <c r="H1249" s="71"/>
      <c r="I1249" s="71"/>
      <c r="J1249" s="71"/>
      <c r="K1249" s="155" t="str">
        <f>IF(N1246=3,D1233,IF(O1246=3,H1233,""))</f>
        <v>Por-83 3</v>
      </c>
      <c r="L1249" s="156"/>
      <c r="M1249" s="156"/>
      <c r="N1249" s="156"/>
      <c r="O1249" s="157"/>
      <c r="P1249" s="74"/>
      <c r="Q1249" s="3"/>
    </row>
    <row r="1250" spans="2:17" ht="18">
      <c r="B1250" s="133"/>
      <c r="C1250" s="134"/>
      <c r="D1250" s="134"/>
      <c r="E1250" s="134"/>
      <c r="F1250" s="134"/>
      <c r="G1250" s="134"/>
      <c r="H1250" s="134"/>
      <c r="I1250" s="134"/>
      <c r="J1250" s="134"/>
      <c r="K1250" s="135"/>
      <c r="L1250" s="135"/>
      <c r="M1250" s="135"/>
      <c r="N1250" s="135"/>
      <c r="O1250" s="135"/>
      <c r="P1250" s="136"/>
      <c r="Q1250" s="3"/>
    </row>
    <row r="1251" spans="2:17" ht="16.5" thickBot="1">
      <c r="B1251" s="62"/>
      <c r="C1251" s="62"/>
      <c r="D1251" s="62"/>
      <c r="E1251" s="62"/>
      <c r="F1251" s="62"/>
      <c r="G1251" s="62"/>
      <c r="H1251" s="62"/>
      <c r="I1251" s="62"/>
      <c r="J1251" s="62"/>
      <c r="K1251" s="62"/>
      <c r="L1251" s="62"/>
      <c r="M1251" s="62"/>
      <c r="N1251" s="62"/>
      <c r="O1251" s="62"/>
      <c r="P1251" s="62"/>
      <c r="Q1251" s="3"/>
    </row>
    <row r="1252" spans="2:17" ht="18">
      <c r="B1252" s="58"/>
      <c r="C1252" s="58"/>
      <c r="D1252" s="58"/>
      <c r="E1252" s="58"/>
      <c r="F1252" s="58"/>
      <c r="G1252" s="58"/>
      <c r="H1252" s="58"/>
      <c r="I1252" s="58"/>
      <c r="J1252" s="59"/>
      <c r="K1252" s="59"/>
      <c r="L1252" s="59"/>
      <c r="M1252" s="59"/>
      <c r="N1252" s="59"/>
      <c r="O1252" s="60"/>
      <c r="P1252" s="3"/>
      <c r="Q1252" s="3"/>
    </row>
    <row r="1253" spans="2:17" ht="15">
      <c r="B1253" s="61" t="s">
        <v>99</v>
      </c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</row>
    <row r="1254" spans="2:17" ht="15"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</row>
    <row r="1255" spans="2:17" ht="15"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</row>
    <row r="1256" spans="2:17" ht="15"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</row>
    <row r="1257" spans="2:17" ht="15.75">
      <c r="B1257" s="63"/>
      <c r="C1257" s="64"/>
      <c r="D1257" s="65"/>
      <c r="E1257" s="66"/>
      <c r="F1257" s="66"/>
      <c r="G1257" s="66"/>
      <c r="H1257" s="66"/>
      <c r="I1257" s="66"/>
      <c r="J1257" s="66"/>
      <c r="K1257" s="66"/>
      <c r="L1257" s="66"/>
      <c r="M1257" s="66"/>
      <c r="N1257" s="66"/>
      <c r="O1257" s="66"/>
      <c r="P1257" s="67"/>
      <c r="Q1257" s="3"/>
    </row>
    <row r="1258" spans="2:17" ht="15.75">
      <c r="B1258" s="68"/>
      <c r="C1258" s="69"/>
      <c r="D1258" s="70" t="s">
        <v>109</v>
      </c>
      <c r="E1258" s="71"/>
      <c r="F1258" s="71"/>
      <c r="G1258" s="69"/>
      <c r="H1258" s="72" t="s">
        <v>84</v>
      </c>
      <c r="I1258" s="73"/>
      <c r="J1258" s="171" t="s">
        <v>186</v>
      </c>
      <c r="K1258" s="160"/>
      <c r="L1258" s="160"/>
      <c r="M1258" s="160"/>
      <c r="N1258" s="160"/>
      <c r="O1258" s="161"/>
      <c r="P1258" s="74"/>
      <c r="Q1258" s="3"/>
    </row>
    <row r="1259" spans="2:17" ht="20.25">
      <c r="B1259" s="68"/>
      <c r="C1259" s="75"/>
      <c r="D1259" s="76" t="s">
        <v>110</v>
      </c>
      <c r="E1259" s="71"/>
      <c r="F1259" s="71"/>
      <c r="G1259" s="69"/>
      <c r="H1259" s="72" t="s">
        <v>85</v>
      </c>
      <c r="I1259" s="73"/>
      <c r="J1259" s="171"/>
      <c r="K1259" s="160"/>
      <c r="L1259" s="160"/>
      <c r="M1259" s="160"/>
      <c r="N1259" s="160"/>
      <c r="O1259" s="161"/>
      <c r="P1259" s="74"/>
      <c r="Q1259" s="3"/>
    </row>
    <row r="1260" spans="2:17" ht="15.75">
      <c r="B1260" s="68"/>
      <c r="C1260" s="71"/>
      <c r="D1260" s="71" t="s">
        <v>111</v>
      </c>
      <c r="E1260" s="71"/>
      <c r="F1260" s="71"/>
      <c r="G1260" s="71"/>
      <c r="H1260" s="72" t="s">
        <v>86</v>
      </c>
      <c r="I1260" s="77"/>
      <c r="J1260" s="171" t="s">
        <v>182</v>
      </c>
      <c r="K1260" s="171"/>
      <c r="L1260" s="171"/>
      <c r="M1260" s="171"/>
      <c r="N1260" s="171"/>
      <c r="O1260" s="166"/>
      <c r="P1260" s="74"/>
      <c r="Q1260" s="3"/>
    </row>
    <row r="1261" spans="2:17" ht="15.75">
      <c r="B1261" s="68"/>
      <c r="C1261" s="71"/>
      <c r="D1261" s="71"/>
      <c r="E1261" s="71"/>
      <c r="F1261" s="71"/>
      <c r="G1261" s="71"/>
      <c r="H1261" s="72" t="s">
        <v>112</v>
      </c>
      <c r="I1261" s="73"/>
      <c r="J1261" s="163"/>
      <c r="K1261" s="164"/>
      <c r="L1261" s="164"/>
      <c r="M1261" s="78" t="s">
        <v>113</v>
      </c>
      <c r="N1261" s="165"/>
      <c r="O1261" s="166"/>
      <c r="P1261" s="74"/>
      <c r="Q1261" s="3"/>
    </row>
    <row r="1262" spans="2:17" ht="15.75">
      <c r="B1262" s="68"/>
      <c r="C1262" s="69"/>
      <c r="D1262" s="79" t="s">
        <v>87</v>
      </c>
      <c r="E1262" s="71"/>
      <c r="F1262" s="71"/>
      <c r="G1262" s="71"/>
      <c r="H1262" s="79" t="s">
        <v>87</v>
      </c>
      <c r="I1262" s="71"/>
      <c r="J1262" s="71"/>
      <c r="K1262" s="71"/>
      <c r="L1262" s="71"/>
      <c r="M1262" s="71"/>
      <c r="N1262" s="71"/>
      <c r="O1262" s="71"/>
      <c r="P1262" s="80"/>
      <c r="Q1262" s="3"/>
    </row>
    <row r="1263" spans="2:17" ht="15.75">
      <c r="B1263" s="74"/>
      <c r="C1263" s="81" t="s">
        <v>114</v>
      </c>
      <c r="D1263" s="167" t="s">
        <v>24</v>
      </c>
      <c r="E1263" s="168"/>
      <c r="F1263" s="82"/>
      <c r="G1263" s="83" t="s">
        <v>114</v>
      </c>
      <c r="H1263" s="167" t="s">
        <v>39</v>
      </c>
      <c r="I1263" s="169"/>
      <c r="J1263" s="169"/>
      <c r="K1263" s="169"/>
      <c r="L1263" s="169"/>
      <c r="M1263" s="169"/>
      <c r="N1263" s="169"/>
      <c r="O1263" s="170"/>
      <c r="P1263" s="74"/>
      <c r="Q1263" s="3"/>
    </row>
    <row r="1264" spans="2:17" ht="15.75">
      <c r="B1264" s="74"/>
      <c r="C1264" s="84" t="s">
        <v>88</v>
      </c>
      <c r="D1264" s="158" t="s">
        <v>106</v>
      </c>
      <c r="E1264" s="159" t="s">
        <v>115</v>
      </c>
      <c r="F1264" s="85"/>
      <c r="G1264" s="86" t="s">
        <v>89</v>
      </c>
      <c r="H1264" s="158" t="s">
        <v>157</v>
      </c>
      <c r="I1264" s="160" t="s">
        <v>116</v>
      </c>
      <c r="J1264" s="160" t="s">
        <v>116</v>
      </c>
      <c r="K1264" s="160" t="s">
        <v>116</v>
      </c>
      <c r="L1264" s="160" t="s">
        <v>116</v>
      </c>
      <c r="M1264" s="160" t="s">
        <v>116</v>
      </c>
      <c r="N1264" s="160" t="s">
        <v>116</v>
      </c>
      <c r="O1264" s="161" t="s">
        <v>116</v>
      </c>
      <c r="P1264" s="74"/>
      <c r="Q1264" s="3"/>
    </row>
    <row r="1265" spans="2:17" ht="15.75">
      <c r="B1265" s="74"/>
      <c r="C1265" s="87" t="s">
        <v>51</v>
      </c>
      <c r="D1265" s="158" t="s">
        <v>105</v>
      </c>
      <c r="E1265" s="159" t="s">
        <v>117</v>
      </c>
      <c r="F1265" s="85"/>
      <c r="G1265" s="88" t="s">
        <v>90</v>
      </c>
      <c r="H1265" s="158" t="s">
        <v>156</v>
      </c>
      <c r="I1265" s="160" t="s">
        <v>118</v>
      </c>
      <c r="J1265" s="160" t="s">
        <v>118</v>
      </c>
      <c r="K1265" s="160" t="s">
        <v>118</v>
      </c>
      <c r="L1265" s="160" t="s">
        <v>118</v>
      </c>
      <c r="M1265" s="160" t="s">
        <v>118</v>
      </c>
      <c r="N1265" s="160" t="s">
        <v>118</v>
      </c>
      <c r="O1265" s="161" t="s">
        <v>118</v>
      </c>
      <c r="P1265" s="74"/>
      <c r="Q1265" s="3"/>
    </row>
    <row r="1266" spans="2:17" ht="15.75">
      <c r="B1266" s="68"/>
      <c r="C1266" s="89" t="s">
        <v>91</v>
      </c>
      <c r="D1266" s="90"/>
      <c r="E1266" s="91"/>
      <c r="F1266" s="92"/>
      <c r="G1266" s="89" t="s">
        <v>91</v>
      </c>
      <c r="H1266" s="93"/>
      <c r="I1266" s="93"/>
      <c r="J1266" s="93"/>
      <c r="K1266" s="93"/>
      <c r="L1266" s="93"/>
      <c r="M1266" s="93"/>
      <c r="N1266" s="93"/>
      <c r="O1266" s="93"/>
      <c r="P1266" s="80"/>
      <c r="Q1266" s="3"/>
    </row>
    <row r="1267" spans="2:17" ht="15.75">
      <c r="B1267" s="74"/>
      <c r="C1267" s="84"/>
      <c r="D1267" s="158" t="s">
        <v>106</v>
      </c>
      <c r="E1267" s="162" t="s">
        <v>115</v>
      </c>
      <c r="F1267" s="85"/>
      <c r="G1267" s="86"/>
      <c r="H1267" s="158" t="s">
        <v>157</v>
      </c>
      <c r="I1267" s="160" t="s">
        <v>116</v>
      </c>
      <c r="J1267" s="160" t="s">
        <v>116</v>
      </c>
      <c r="K1267" s="160" t="s">
        <v>116</v>
      </c>
      <c r="L1267" s="160" t="s">
        <v>116</v>
      </c>
      <c r="M1267" s="160" t="s">
        <v>116</v>
      </c>
      <c r="N1267" s="160" t="s">
        <v>116</v>
      </c>
      <c r="O1267" s="161" t="s">
        <v>116</v>
      </c>
      <c r="P1267" s="74"/>
      <c r="Q1267" s="3"/>
    </row>
    <row r="1268" spans="2:17" ht="15.75">
      <c r="B1268" s="74"/>
      <c r="C1268" s="94"/>
      <c r="D1268" s="158" t="s">
        <v>105</v>
      </c>
      <c r="E1268" s="162" t="s">
        <v>117</v>
      </c>
      <c r="F1268" s="85"/>
      <c r="G1268" s="95"/>
      <c r="H1268" s="158" t="s">
        <v>156</v>
      </c>
      <c r="I1268" s="160" t="s">
        <v>118</v>
      </c>
      <c r="J1268" s="160" t="s">
        <v>118</v>
      </c>
      <c r="K1268" s="160" t="s">
        <v>118</v>
      </c>
      <c r="L1268" s="160" t="s">
        <v>118</v>
      </c>
      <c r="M1268" s="160" t="s">
        <v>118</v>
      </c>
      <c r="N1268" s="160" t="s">
        <v>118</v>
      </c>
      <c r="O1268" s="161" t="s">
        <v>118</v>
      </c>
      <c r="P1268" s="74"/>
      <c r="Q1268" s="3"/>
    </row>
    <row r="1269" spans="2:17" ht="15.75">
      <c r="B1269" s="68"/>
      <c r="C1269" s="71"/>
      <c r="D1269" s="71"/>
      <c r="E1269" s="71"/>
      <c r="F1269" s="71"/>
      <c r="G1269" s="96" t="s">
        <v>119</v>
      </c>
      <c r="H1269" s="79"/>
      <c r="I1269" s="79"/>
      <c r="J1269" s="79"/>
      <c r="K1269" s="71"/>
      <c r="L1269" s="71"/>
      <c r="M1269" s="71"/>
      <c r="N1269" s="97"/>
      <c r="O1269" s="69"/>
      <c r="P1269" s="80"/>
      <c r="Q1269" s="3"/>
    </row>
    <row r="1270" spans="2:17" ht="15.75">
      <c r="B1270" s="68"/>
      <c r="C1270" s="98" t="s">
        <v>92</v>
      </c>
      <c r="D1270" s="71"/>
      <c r="E1270" s="71"/>
      <c r="F1270" s="71"/>
      <c r="G1270" s="99" t="s">
        <v>120</v>
      </c>
      <c r="H1270" s="99" t="s">
        <v>121</v>
      </c>
      <c r="I1270" s="99" t="s">
        <v>122</v>
      </c>
      <c r="J1270" s="99" t="s">
        <v>123</v>
      </c>
      <c r="K1270" s="99" t="s">
        <v>124</v>
      </c>
      <c r="L1270" s="100" t="s">
        <v>5</v>
      </c>
      <c r="M1270" s="101"/>
      <c r="N1270" s="102" t="s">
        <v>93</v>
      </c>
      <c r="O1270" s="103" t="s">
        <v>94</v>
      </c>
      <c r="P1270" s="74"/>
      <c r="Q1270" s="3"/>
    </row>
    <row r="1271" spans="2:17" ht="15.75">
      <c r="B1271" s="74"/>
      <c r="C1271" s="104" t="s">
        <v>125</v>
      </c>
      <c r="D1271" s="105" t="str">
        <f>IF(+D1264&gt;"",D1264&amp;"-"&amp;H1264,"")</f>
        <v>Emil Salakari-Aapeli Tamminen</v>
      </c>
      <c r="E1271" s="106"/>
      <c r="F1271" s="107"/>
      <c r="G1271" s="108">
        <v>3</v>
      </c>
      <c r="H1271" s="108">
        <v>6</v>
      </c>
      <c r="I1271" s="108">
        <v>5</v>
      </c>
      <c r="J1271" s="108"/>
      <c r="K1271" s="108"/>
      <c r="L1271" s="109">
        <f>IF(ISBLANK(G1271),"",COUNTIF(G1271:K1271,"&gt;=0"))</f>
        <v>3</v>
      </c>
      <c r="M1271" s="110">
        <f>IF(ISBLANK(G1271),"",(IF(LEFT(G1271,1)="-",1,0)+IF(LEFT(H1271,1)="-",1,0)+IF(LEFT(I1271,1)="-",1,0)+IF(LEFT(J1271,1)="-",1,0)+IF(LEFT(K1271,1)="-",1,0)))</f>
        <v>0</v>
      </c>
      <c r="N1271" s="111">
        <f aca="true" t="shared" si="40" ref="N1271:O1275">IF(L1271=3,1,"")</f>
        <v>1</v>
      </c>
      <c r="O1271" s="112">
        <f t="shared" si="40"/>
      </c>
      <c r="P1271" s="74"/>
      <c r="Q1271" s="3"/>
    </row>
    <row r="1272" spans="2:17" ht="15.75">
      <c r="B1272" s="74"/>
      <c r="C1272" s="104" t="s">
        <v>126</v>
      </c>
      <c r="D1272" s="106" t="str">
        <f>IF(D1265&gt;"",D1265&amp;" - "&amp;H1265,"")</f>
        <v>Valtteri Immonen - Miro Seitz</v>
      </c>
      <c r="E1272" s="105"/>
      <c r="F1272" s="107"/>
      <c r="G1272" s="113">
        <v>-9</v>
      </c>
      <c r="H1272" s="108">
        <v>10</v>
      </c>
      <c r="I1272" s="108">
        <v>-1</v>
      </c>
      <c r="J1272" s="108">
        <v>-9</v>
      </c>
      <c r="K1272" s="108"/>
      <c r="L1272" s="109">
        <f>IF(ISBLANK(G1272),"",COUNTIF(G1272:K1272,"&gt;=0"))</f>
        <v>1</v>
      </c>
      <c r="M1272" s="110">
        <f>IF(ISBLANK(G1272),"",(IF(LEFT(G1272,1)="-",1,0)+IF(LEFT(H1272,1)="-",1,0)+IF(LEFT(I1272,1)="-",1,0)+IF(LEFT(J1272,1)="-",1,0)+IF(LEFT(K1272,1)="-",1,0)))</f>
        <v>3</v>
      </c>
      <c r="N1272" s="111">
        <f t="shared" si="40"/>
      </c>
      <c r="O1272" s="112">
        <f t="shared" si="40"/>
        <v>1</v>
      </c>
      <c r="P1272" s="74"/>
      <c r="Q1272" s="3"/>
    </row>
    <row r="1273" spans="2:17" ht="15.75">
      <c r="B1273" s="74"/>
      <c r="C1273" s="114" t="s">
        <v>127</v>
      </c>
      <c r="D1273" s="115" t="str">
        <f>IF(D1267&gt;"",D1267&amp;" / "&amp;D1268,"")</f>
        <v>Emil Salakari / Valtteri Immonen</v>
      </c>
      <c r="E1273" s="116" t="str">
        <f>IF(H1267&gt;"",H1267&amp;" / "&amp;H1268,"")</f>
        <v>Aapeli Tamminen / Miro Seitz</v>
      </c>
      <c r="F1273" s="117"/>
      <c r="G1273" s="118">
        <v>-4</v>
      </c>
      <c r="H1273" s="119">
        <v>7</v>
      </c>
      <c r="I1273" s="120">
        <v>11</v>
      </c>
      <c r="J1273" s="120">
        <v>10</v>
      </c>
      <c r="K1273" s="120"/>
      <c r="L1273" s="109">
        <f>IF(ISBLANK(G1273),"",COUNTIF(G1273:K1273,"&gt;=0"))</f>
        <v>3</v>
      </c>
      <c r="M1273" s="110">
        <f>IF(ISBLANK(G1273),"",(IF(LEFT(G1273,1)="-",1,0)+IF(LEFT(H1273,1)="-",1,0)+IF(LEFT(I1273,1)="-",1,0)+IF(LEFT(J1273,1)="-",1,0)+IF(LEFT(K1273,1)="-",1,0)))</f>
        <v>1</v>
      </c>
      <c r="N1273" s="111">
        <f t="shared" si="40"/>
        <v>1</v>
      </c>
      <c r="O1273" s="112">
        <f t="shared" si="40"/>
      </c>
      <c r="P1273" s="74"/>
      <c r="Q1273" s="3"/>
    </row>
    <row r="1274" spans="2:17" ht="15.75">
      <c r="B1274" s="74"/>
      <c r="C1274" s="104" t="s">
        <v>128</v>
      </c>
      <c r="D1274" s="106" t="str">
        <f>IF(+D1264&gt;"",D1264&amp;" - "&amp;H1265,"")</f>
        <v>Emil Salakari - Miro Seitz</v>
      </c>
      <c r="E1274" s="105"/>
      <c r="F1274" s="107"/>
      <c r="G1274" s="121">
        <v>-9</v>
      </c>
      <c r="H1274" s="108">
        <v>-8</v>
      </c>
      <c r="I1274" s="108">
        <v>-7</v>
      </c>
      <c r="J1274" s="108"/>
      <c r="K1274" s="122"/>
      <c r="L1274" s="109">
        <f>IF(ISBLANK(G1274),"",COUNTIF(G1274:K1274,"&gt;=0"))</f>
        <v>0</v>
      </c>
      <c r="M1274" s="110">
        <f>IF(ISBLANK(G1274),"",(IF(LEFT(G1274,1)="-",1,0)+IF(LEFT(H1274,1)="-",1,0)+IF(LEFT(I1274,1)="-",1,0)+IF(LEFT(J1274,1)="-",1,0)+IF(LEFT(K1274,1)="-",1,0)))</f>
        <v>3</v>
      </c>
      <c r="N1274" s="111">
        <f t="shared" si="40"/>
      </c>
      <c r="O1274" s="112">
        <f t="shared" si="40"/>
        <v>1</v>
      </c>
      <c r="P1274" s="74"/>
      <c r="Q1274" s="3"/>
    </row>
    <row r="1275" spans="2:17" ht="16.5" thickBot="1">
      <c r="B1275" s="74"/>
      <c r="C1275" s="104" t="s">
        <v>129</v>
      </c>
      <c r="D1275" s="106" t="str">
        <f>IF(+D1265&gt;"",D1265&amp;" - "&amp;H1264,"")</f>
        <v>Valtteri Immonen - Aapeli Tamminen</v>
      </c>
      <c r="E1275" s="105"/>
      <c r="F1275" s="107"/>
      <c r="G1275" s="122">
        <v>6</v>
      </c>
      <c r="H1275" s="108">
        <v>8</v>
      </c>
      <c r="I1275" s="122">
        <v>5</v>
      </c>
      <c r="J1275" s="108"/>
      <c r="K1275" s="108"/>
      <c r="L1275" s="109">
        <f>IF(ISBLANK(G1275),"",COUNTIF(G1275:K1275,"&gt;=0"))</f>
        <v>3</v>
      </c>
      <c r="M1275" s="123">
        <f>IF(ISBLANK(G1275),"",(IF(LEFT(G1275,1)="-",1,0)+IF(LEFT(H1275,1)="-",1,0)+IF(LEFT(I1275,1)="-",1,0)+IF(LEFT(J1275,1)="-",1,0)+IF(LEFT(K1275,1)="-",1,0)))</f>
        <v>0</v>
      </c>
      <c r="N1275" s="111">
        <f t="shared" si="40"/>
        <v>1</v>
      </c>
      <c r="O1275" s="112">
        <f t="shared" si="40"/>
      </c>
      <c r="P1275" s="74"/>
      <c r="Q1275" s="3"/>
    </row>
    <row r="1276" spans="2:17" ht="16.5" thickBot="1">
      <c r="B1276" s="68"/>
      <c r="C1276" s="71"/>
      <c r="D1276" s="71"/>
      <c r="E1276" s="71"/>
      <c r="F1276" s="71"/>
      <c r="G1276" s="71"/>
      <c r="H1276" s="71"/>
      <c r="I1276" s="71"/>
      <c r="J1276" s="124" t="s">
        <v>21</v>
      </c>
      <c r="K1276" s="125"/>
      <c r="L1276" s="126">
        <f>IF(ISBLANK(E1271),"",SUM(L1271:L1275))</f>
      </c>
      <c r="M1276" s="127">
        <f>IF(ISBLANK(F1271),"",SUM(M1271:M1275))</f>
      </c>
      <c r="N1276" s="128">
        <f>IF(ISBLANK(G1271),"",SUM(N1271:N1275))</f>
        <v>3</v>
      </c>
      <c r="O1276" s="129">
        <f>IF(ISBLANK(G1271),"",SUM(O1271:O1275))</f>
        <v>2</v>
      </c>
      <c r="P1276" s="74"/>
      <c r="Q1276" s="3"/>
    </row>
    <row r="1277" spans="2:17" ht="15.75">
      <c r="B1277" s="68"/>
      <c r="C1277" s="70" t="s">
        <v>95</v>
      </c>
      <c r="D1277" s="71"/>
      <c r="E1277" s="71"/>
      <c r="F1277" s="71"/>
      <c r="G1277" s="71"/>
      <c r="H1277" s="71"/>
      <c r="I1277" s="71"/>
      <c r="J1277" s="71"/>
      <c r="K1277" s="71"/>
      <c r="L1277" s="71"/>
      <c r="M1277" s="71"/>
      <c r="N1277" s="71"/>
      <c r="O1277" s="71"/>
      <c r="P1277" s="80"/>
      <c r="Q1277" s="3"/>
    </row>
    <row r="1278" spans="2:17" ht="15.75">
      <c r="B1278" s="68"/>
      <c r="C1278" s="130" t="s">
        <v>96</v>
      </c>
      <c r="D1278" s="130"/>
      <c r="E1278" s="130" t="s">
        <v>97</v>
      </c>
      <c r="F1278" s="131"/>
      <c r="G1278" s="130"/>
      <c r="H1278" s="130" t="s">
        <v>8</v>
      </c>
      <c r="I1278" s="131"/>
      <c r="J1278" s="130"/>
      <c r="K1278" s="132" t="s">
        <v>98</v>
      </c>
      <c r="L1278" s="69"/>
      <c r="M1278" s="71"/>
      <c r="N1278" s="71"/>
      <c r="O1278" s="71"/>
      <c r="P1278" s="80"/>
      <c r="Q1278" s="3"/>
    </row>
    <row r="1279" spans="2:17" ht="18.75" thickBot="1">
      <c r="B1279" s="68"/>
      <c r="C1279" s="71"/>
      <c r="D1279" s="71"/>
      <c r="E1279" s="71"/>
      <c r="F1279" s="71"/>
      <c r="G1279" s="71"/>
      <c r="H1279" s="71"/>
      <c r="I1279" s="71"/>
      <c r="J1279" s="71"/>
      <c r="K1279" s="155" t="str">
        <f>IF(N1276=3,D1263,IF(O1276=3,H1263,""))</f>
        <v>Por-83 3</v>
      </c>
      <c r="L1279" s="156"/>
      <c r="M1279" s="156"/>
      <c r="N1279" s="156"/>
      <c r="O1279" s="157"/>
      <c r="P1279" s="74"/>
      <c r="Q1279" s="3"/>
    </row>
    <row r="1280" spans="2:17" ht="18">
      <c r="B1280" s="133"/>
      <c r="C1280" s="134"/>
      <c r="D1280" s="134"/>
      <c r="E1280" s="134"/>
      <c r="F1280" s="134"/>
      <c r="G1280" s="134"/>
      <c r="H1280" s="134"/>
      <c r="I1280" s="134"/>
      <c r="J1280" s="134"/>
      <c r="K1280" s="135"/>
      <c r="L1280" s="135"/>
      <c r="M1280" s="135"/>
      <c r="N1280" s="135"/>
      <c r="O1280" s="135"/>
      <c r="P1280" s="136"/>
      <c r="Q1280" s="3"/>
    </row>
    <row r="1281" spans="2:17" ht="16.5" thickBot="1">
      <c r="B1281" s="62"/>
      <c r="C1281" s="62"/>
      <c r="D1281" s="62"/>
      <c r="E1281" s="62"/>
      <c r="F1281" s="62"/>
      <c r="G1281" s="62"/>
      <c r="H1281" s="62"/>
      <c r="I1281" s="62"/>
      <c r="J1281" s="62"/>
      <c r="K1281" s="62"/>
      <c r="L1281" s="62"/>
      <c r="M1281" s="62"/>
      <c r="N1281" s="62"/>
      <c r="O1281" s="62"/>
      <c r="P1281" s="62"/>
      <c r="Q1281" s="3"/>
    </row>
    <row r="1282" spans="2:17" ht="18">
      <c r="B1282" s="58"/>
      <c r="C1282" s="58"/>
      <c r="D1282" s="58"/>
      <c r="E1282" s="58"/>
      <c r="F1282" s="58"/>
      <c r="G1282" s="58"/>
      <c r="H1282" s="58"/>
      <c r="I1282" s="58"/>
      <c r="J1282" s="59"/>
      <c r="K1282" s="59"/>
      <c r="L1282" s="59"/>
      <c r="M1282" s="59"/>
      <c r="N1282" s="59"/>
      <c r="O1282" s="60"/>
      <c r="P1282" s="3"/>
      <c r="Q1282" s="3"/>
    </row>
    <row r="1283" spans="2:17" ht="15">
      <c r="B1283" s="61" t="s">
        <v>99</v>
      </c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</row>
    <row r="1284" spans="2:17" ht="15"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</row>
    <row r="1285" spans="2:17" ht="15"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</row>
    <row r="1286" spans="2:17" ht="15"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</row>
    <row r="1287" spans="2:17" ht="15.75">
      <c r="B1287" s="63"/>
      <c r="C1287" s="64"/>
      <c r="D1287" s="65"/>
      <c r="E1287" s="66"/>
      <c r="F1287" s="66"/>
      <c r="G1287" s="66"/>
      <c r="H1287" s="66"/>
      <c r="I1287" s="66"/>
      <c r="J1287" s="66"/>
      <c r="K1287" s="66"/>
      <c r="L1287" s="66"/>
      <c r="M1287" s="66"/>
      <c r="N1287" s="66"/>
      <c r="O1287" s="66"/>
      <c r="P1287" s="67"/>
      <c r="Q1287" s="3"/>
    </row>
    <row r="1288" spans="2:17" ht="15.75">
      <c r="B1288" s="68"/>
      <c r="C1288" s="69"/>
      <c r="D1288" s="70" t="s">
        <v>109</v>
      </c>
      <c r="E1288" s="71"/>
      <c r="F1288" s="71"/>
      <c r="G1288" s="69"/>
      <c r="H1288" s="72" t="s">
        <v>84</v>
      </c>
      <c r="I1288" s="73"/>
      <c r="J1288" s="171" t="s">
        <v>186</v>
      </c>
      <c r="K1288" s="160"/>
      <c r="L1288" s="160"/>
      <c r="M1288" s="160"/>
      <c r="N1288" s="160"/>
      <c r="O1288" s="161"/>
      <c r="P1288" s="74"/>
      <c r="Q1288" s="3"/>
    </row>
    <row r="1289" spans="2:17" ht="20.25">
      <c r="B1289" s="68"/>
      <c r="C1289" s="75"/>
      <c r="D1289" s="76" t="s">
        <v>110</v>
      </c>
      <c r="E1289" s="71"/>
      <c r="F1289" s="71"/>
      <c r="G1289" s="69"/>
      <c r="H1289" s="72" t="s">
        <v>85</v>
      </c>
      <c r="I1289" s="73"/>
      <c r="J1289" s="171"/>
      <c r="K1289" s="160"/>
      <c r="L1289" s="160"/>
      <c r="M1289" s="160"/>
      <c r="N1289" s="160"/>
      <c r="O1289" s="161"/>
      <c r="P1289" s="74"/>
      <c r="Q1289" s="3"/>
    </row>
    <row r="1290" spans="2:17" ht="15.75">
      <c r="B1290" s="68"/>
      <c r="C1290" s="71"/>
      <c r="D1290" s="71" t="s">
        <v>111</v>
      </c>
      <c r="E1290" s="71"/>
      <c r="F1290" s="71"/>
      <c r="G1290" s="71"/>
      <c r="H1290" s="72" t="s">
        <v>86</v>
      </c>
      <c r="I1290" s="77"/>
      <c r="J1290" s="171" t="s">
        <v>183</v>
      </c>
      <c r="K1290" s="171"/>
      <c r="L1290" s="171"/>
      <c r="M1290" s="171"/>
      <c r="N1290" s="171"/>
      <c r="O1290" s="166"/>
      <c r="P1290" s="74"/>
      <c r="Q1290" s="3"/>
    </row>
    <row r="1291" spans="2:17" ht="15.75">
      <c r="B1291" s="68"/>
      <c r="C1291" s="71"/>
      <c r="D1291" s="71"/>
      <c r="E1291" s="71"/>
      <c r="F1291" s="71"/>
      <c r="G1291" s="71"/>
      <c r="H1291" s="72" t="s">
        <v>112</v>
      </c>
      <c r="I1291" s="73"/>
      <c r="J1291" s="163"/>
      <c r="K1291" s="164"/>
      <c r="L1291" s="164"/>
      <c r="M1291" s="78" t="s">
        <v>113</v>
      </c>
      <c r="N1291" s="165"/>
      <c r="O1291" s="166"/>
      <c r="P1291" s="74"/>
      <c r="Q1291" s="3"/>
    </row>
    <row r="1292" spans="2:17" ht="15.75">
      <c r="B1292" s="68"/>
      <c r="C1292" s="69"/>
      <c r="D1292" s="79" t="s">
        <v>87</v>
      </c>
      <c r="E1292" s="71"/>
      <c r="F1292" s="71"/>
      <c r="G1292" s="71"/>
      <c r="H1292" s="79" t="s">
        <v>87</v>
      </c>
      <c r="I1292" s="71"/>
      <c r="J1292" s="71"/>
      <c r="K1292" s="71"/>
      <c r="L1292" s="71"/>
      <c r="M1292" s="71"/>
      <c r="N1292" s="71"/>
      <c r="O1292" s="71"/>
      <c r="P1292" s="80"/>
      <c r="Q1292" s="3"/>
    </row>
    <row r="1293" spans="2:17" ht="15.75">
      <c r="B1293" s="74"/>
      <c r="C1293" s="81" t="s">
        <v>114</v>
      </c>
      <c r="D1293" s="167" t="s">
        <v>43</v>
      </c>
      <c r="E1293" s="168"/>
      <c r="F1293" s="82"/>
      <c r="G1293" s="83" t="s">
        <v>114</v>
      </c>
      <c r="H1293" s="167" t="s">
        <v>35</v>
      </c>
      <c r="I1293" s="169"/>
      <c r="J1293" s="169"/>
      <c r="K1293" s="169"/>
      <c r="L1293" s="169"/>
      <c r="M1293" s="169"/>
      <c r="N1293" s="169"/>
      <c r="O1293" s="170"/>
      <c r="P1293" s="74"/>
      <c r="Q1293" s="3"/>
    </row>
    <row r="1294" spans="2:17" ht="15.75">
      <c r="B1294" s="74"/>
      <c r="C1294" s="84" t="s">
        <v>88</v>
      </c>
      <c r="D1294" s="158" t="s">
        <v>163</v>
      </c>
      <c r="E1294" s="159" t="s">
        <v>115</v>
      </c>
      <c r="F1294" s="85"/>
      <c r="G1294" s="86" t="s">
        <v>89</v>
      </c>
      <c r="H1294" s="158" t="s">
        <v>143</v>
      </c>
      <c r="I1294" s="160" t="s">
        <v>116</v>
      </c>
      <c r="J1294" s="160" t="s">
        <v>116</v>
      </c>
      <c r="K1294" s="160" t="s">
        <v>116</v>
      </c>
      <c r="L1294" s="160" t="s">
        <v>116</v>
      </c>
      <c r="M1294" s="160" t="s">
        <v>116</v>
      </c>
      <c r="N1294" s="160" t="s">
        <v>116</v>
      </c>
      <c r="O1294" s="161" t="s">
        <v>116</v>
      </c>
      <c r="P1294" s="74"/>
      <c r="Q1294" s="3"/>
    </row>
    <row r="1295" spans="2:17" ht="15.75">
      <c r="B1295" s="74"/>
      <c r="C1295" s="87" t="s">
        <v>51</v>
      </c>
      <c r="D1295" s="158" t="s">
        <v>162</v>
      </c>
      <c r="E1295" s="159" t="s">
        <v>117</v>
      </c>
      <c r="F1295" s="85"/>
      <c r="G1295" s="88" t="s">
        <v>90</v>
      </c>
      <c r="H1295" s="158" t="s">
        <v>138</v>
      </c>
      <c r="I1295" s="160" t="s">
        <v>118</v>
      </c>
      <c r="J1295" s="160" t="s">
        <v>118</v>
      </c>
      <c r="K1295" s="160" t="s">
        <v>118</v>
      </c>
      <c r="L1295" s="160" t="s">
        <v>118</v>
      </c>
      <c r="M1295" s="160" t="s">
        <v>118</v>
      </c>
      <c r="N1295" s="160" t="s">
        <v>118</v>
      </c>
      <c r="O1295" s="161" t="s">
        <v>118</v>
      </c>
      <c r="P1295" s="74"/>
      <c r="Q1295" s="3"/>
    </row>
    <row r="1296" spans="2:17" ht="15.75">
      <c r="B1296" s="68"/>
      <c r="C1296" s="89" t="s">
        <v>91</v>
      </c>
      <c r="D1296" s="90"/>
      <c r="E1296" s="91"/>
      <c r="F1296" s="92"/>
      <c r="G1296" s="89" t="s">
        <v>91</v>
      </c>
      <c r="H1296" s="93"/>
      <c r="I1296" s="93"/>
      <c r="J1296" s="93"/>
      <c r="K1296" s="93"/>
      <c r="L1296" s="93"/>
      <c r="M1296" s="93"/>
      <c r="N1296" s="93"/>
      <c r="O1296" s="93"/>
      <c r="P1296" s="80"/>
      <c r="Q1296" s="3"/>
    </row>
    <row r="1297" spans="2:17" ht="15.75">
      <c r="B1297" s="74"/>
      <c r="C1297" s="84"/>
      <c r="D1297" s="158" t="s">
        <v>163</v>
      </c>
      <c r="E1297" s="162" t="s">
        <v>115</v>
      </c>
      <c r="F1297" s="85"/>
      <c r="G1297" s="86"/>
      <c r="H1297" s="158" t="s">
        <v>143</v>
      </c>
      <c r="I1297" s="160" t="s">
        <v>116</v>
      </c>
      <c r="J1297" s="160" t="s">
        <v>116</v>
      </c>
      <c r="K1297" s="160" t="s">
        <v>116</v>
      </c>
      <c r="L1297" s="160" t="s">
        <v>116</v>
      </c>
      <c r="M1297" s="160" t="s">
        <v>116</v>
      </c>
      <c r="N1297" s="160" t="s">
        <v>116</v>
      </c>
      <c r="O1297" s="161" t="s">
        <v>116</v>
      </c>
      <c r="P1297" s="74"/>
      <c r="Q1297" s="3"/>
    </row>
    <row r="1298" spans="2:17" ht="15.75">
      <c r="B1298" s="74"/>
      <c r="C1298" s="94"/>
      <c r="D1298" s="158" t="s">
        <v>162</v>
      </c>
      <c r="E1298" s="162" t="s">
        <v>117</v>
      </c>
      <c r="F1298" s="85"/>
      <c r="G1298" s="95"/>
      <c r="H1298" s="158" t="s">
        <v>138</v>
      </c>
      <c r="I1298" s="160" t="s">
        <v>118</v>
      </c>
      <c r="J1298" s="160" t="s">
        <v>118</v>
      </c>
      <c r="K1298" s="160" t="s">
        <v>118</v>
      </c>
      <c r="L1298" s="160" t="s">
        <v>118</v>
      </c>
      <c r="M1298" s="160" t="s">
        <v>118</v>
      </c>
      <c r="N1298" s="160" t="s">
        <v>118</v>
      </c>
      <c r="O1298" s="161" t="s">
        <v>118</v>
      </c>
      <c r="P1298" s="74"/>
      <c r="Q1298" s="3"/>
    </row>
    <row r="1299" spans="2:17" ht="15.75">
      <c r="B1299" s="68"/>
      <c r="C1299" s="71"/>
      <c r="D1299" s="71"/>
      <c r="E1299" s="71"/>
      <c r="F1299" s="71"/>
      <c r="G1299" s="96" t="s">
        <v>119</v>
      </c>
      <c r="H1299" s="79"/>
      <c r="I1299" s="79"/>
      <c r="J1299" s="79"/>
      <c r="K1299" s="71"/>
      <c r="L1299" s="71"/>
      <c r="M1299" s="71"/>
      <c r="N1299" s="97"/>
      <c r="O1299" s="69"/>
      <c r="P1299" s="80"/>
      <c r="Q1299" s="3"/>
    </row>
    <row r="1300" spans="2:17" ht="15.75">
      <c r="B1300" s="68"/>
      <c r="C1300" s="98" t="s">
        <v>92</v>
      </c>
      <c r="D1300" s="71"/>
      <c r="E1300" s="71"/>
      <c r="F1300" s="71"/>
      <c r="G1300" s="99" t="s">
        <v>120</v>
      </c>
      <c r="H1300" s="99" t="s">
        <v>121</v>
      </c>
      <c r="I1300" s="99" t="s">
        <v>122</v>
      </c>
      <c r="J1300" s="99" t="s">
        <v>123</v>
      </c>
      <c r="K1300" s="99" t="s">
        <v>124</v>
      </c>
      <c r="L1300" s="100" t="s">
        <v>5</v>
      </c>
      <c r="M1300" s="101"/>
      <c r="N1300" s="102" t="s">
        <v>93</v>
      </c>
      <c r="O1300" s="103" t="s">
        <v>94</v>
      </c>
      <c r="P1300" s="74"/>
      <c r="Q1300" s="3"/>
    </row>
    <row r="1301" spans="2:17" ht="15.75">
      <c r="B1301" s="74"/>
      <c r="C1301" s="104" t="s">
        <v>125</v>
      </c>
      <c r="D1301" s="105" t="str">
        <f>IF(+D1294&gt;"",D1294&amp;"-"&amp;H1294,"")</f>
        <v>Max Lotto-Roni Repo</v>
      </c>
      <c r="E1301" s="106"/>
      <c r="F1301" s="107"/>
      <c r="G1301" s="108">
        <v>4</v>
      </c>
      <c r="H1301" s="108">
        <v>5</v>
      </c>
      <c r="I1301" s="108">
        <v>6</v>
      </c>
      <c r="J1301" s="108"/>
      <c r="K1301" s="108"/>
      <c r="L1301" s="109">
        <f>IF(ISBLANK(G1301),"",COUNTIF(G1301:K1301,"&gt;=0"))</f>
        <v>3</v>
      </c>
      <c r="M1301" s="110">
        <f>IF(ISBLANK(G1301),"",(IF(LEFT(G1301,1)="-",1,0)+IF(LEFT(H1301,1)="-",1,0)+IF(LEFT(I1301,1)="-",1,0)+IF(LEFT(J1301,1)="-",1,0)+IF(LEFT(K1301,1)="-",1,0)))</f>
        <v>0</v>
      </c>
      <c r="N1301" s="111">
        <f aca="true" t="shared" si="41" ref="N1301:O1305">IF(L1301=3,1,"")</f>
        <v>1</v>
      </c>
      <c r="O1301" s="112">
        <f t="shared" si="41"/>
      </c>
      <c r="P1301" s="74"/>
      <c r="Q1301" s="3"/>
    </row>
    <row r="1302" spans="2:17" ht="15.75">
      <c r="B1302" s="74"/>
      <c r="C1302" s="104" t="s">
        <v>126</v>
      </c>
      <c r="D1302" s="106" t="str">
        <f>IF(D1295&gt;"",D1295&amp;" - "&amp;H1295,"")</f>
        <v>William Rueter - Rasmus Repo</v>
      </c>
      <c r="E1302" s="105"/>
      <c r="F1302" s="107"/>
      <c r="G1302" s="113">
        <v>10</v>
      </c>
      <c r="H1302" s="108">
        <v>5</v>
      </c>
      <c r="I1302" s="108">
        <v>8</v>
      </c>
      <c r="J1302" s="108"/>
      <c r="K1302" s="108"/>
      <c r="L1302" s="109">
        <f>IF(ISBLANK(G1302),"",COUNTIF(G1302:K1302,"&gt;=0"))</f>
        <v>3</v>
      </c>
      <c r="M1302" s="110">
        <f>IF(ISBLANK(G1302),"",(IF(LEFT(G1302,1)="-",1,0)+IF(LEFT(H1302,1)="-",1,0)+IF(LEFT(I1302,1)="-",1,0)+IF(LEFT(J1302,1)="-",1,0)+IF(LEFT(K1302,1)="-",1,0)))</f>
        <v>0</v>
      </c>
      <c r="N1302" s="111">
        <f t="shared" si="41"/>
        <v>1</v>
      </c>
      <c r="O1302" s="112">
        <f t="shared" si="41"/>
      </c>
      <c r="P1302" s="74"/>
      <c r="Q1302" s="3"/>
    </row>
    <row r="1303" spans="2:17" ht="15.75">
      <c r="B1303" s="74"/>
      <c r="C1303" s="114" t="s">
        <v>127</v>
      </c>
      <c r="D1303" s="115" t="str">
        <f>IF(D1297&gt;"",D1297&amp;" / "&amp;D1298,"")</f>
        <v>Max Lotto / William Rueter</v>
      </c>
      <c r="E1303" s="116" t="str">
        <f>IF(H1297&gt;"",H1297&amp;" / "&amp;H1298,"")</f>
        <v>Roni Repo / Rasmus Repo</v>
      </c>
      <c r="F1303" s="117"/>
      <c r="G1303" s="118">
        <v>8</v>
      </c>
      <c r="H1303" s="119">
        <v>6</v>
      </c>
      <c r="I1303" s="120">
        <v>8</v>
      </c>
      <c r="J1303" s="120"/>
      <c r="K1303" s="120"/>
      <c r="L1303" s="109">
        <f>IF(ISBLANK(G1303),"",COUNTIF(G1303:K1303,"&gt;=0"))</f>
        <v>3</v>
      </c>
      <c r="M1303" s="110">
        <f>IF(ISBLANK(G1303),"",(IF(LEFT(G1303,1)="-",1,0)+IF(LEFT(H1303,1)="-",1,0)+IF(LEFT(I1303,1)="-",1,0)+IF(LEFT(J1303,1)="-",1,0)+IF(LEFT(K1303,1)="-",1,0)))</f>
        <v>0</v>
      </c>
      <c r="N1303" s="111">
        <f t="shared" si="41"/>
        <v>1</v>
      </c>
      <c r="O1303" s="112">
        <f t="shared" si="41"/>
      </c>
      <c r="P1303" s="74"/>
      <c r="Q1303" s="3"/>
    </row>
    <row r="1304" spans="2:17" ht="15.75">
      <c r="B1304" s="74"/>
      <c r="C1304" s="104" t="s">
        <v>128</v>
      </c>
      <c r="D1304" s="106" t="str">
        <f>IF(+D1294&gt;"",D1294&amp;" - "&amp;H1295,"")</f>
        <v>Max Lotto - Rasmus Repo</v>
      </c>
      <c r="E1304" s="105"/>
      <c r="F1304" s="107"/>
      <c r="G1304" s="121"/>
      <c r="H1304" s="108"/>
      <c r="I1304" s="108"/>
      <c r="J1304" s="108"/>
      <c r="K1304" s="122"/>
      <c r="L1304" s="109">
        <f>IF(ISBLANK(G1304),"",COUNTIF(G1304:K1304,"&gt;=0"))</f>
      </c>
      <c r="M1304" s="110">
        <f>IF(ISBLANK(G1304),"",(IF(LEFT(G1304,1)="-",1,0)+IF(LEFT(H1304,1)="-",1,0)+IF(LEFT(I1304,1)="-",1,0)+IF(LEFT(J1304,1)="-",1,0)+IF(LEFT(K1304,1)="-",1,0)))</f>
      </c>
      <c r="N1304" s="111">
        <f t="shared" si="41"/>
      </c>
      <c r="O1304" s="112">
        <f t="shared" si="41"/>
      </c>
      <c r="P1304" s="74"/>
      <c r="Q1304" s="3"/>
    </row>
    <row r="1305" spans="2:17" ht="16.5" thickBot="1">
      <c r="B1305" s="74"/>
      <c r="C1305" s="104" t="s">
        <v>129</v>
      </c>
      <c r="D1305" s="106" t="str">
        <f>IF(+D1295&gt;"",D1295&amp;" - "&amp;H1294,"")</f>
        <v>William Rueter - Roni Repo</v>
      </c>
      <c r="E1305" s="105"/>
      <c r="F1305" s="107"/>
      <c r="G1305" s="122"/>
      <c r="H1305" s="108"/>
      <c r="I1305" s="122"/>
      <c r="J1305" s="108"/>
      <c r="K1305" s="108"/>
      <c r="L1305" s="109">
        <f>IF(ISBLANK(G1305),"",COUNTIF(G1305:K1305,"&gt;=0"))</f>
      </c>
      <c r="M1305" s="123">
        <f>IF(ISBLANK(G1305),"",(IF(LEFT(G1305,1)="-",1,0)+IF(LEFT(H1305,1)="-",1,0)+IF(LEFT(I1305,1)="-",1,0)+IF(LEFT(J1305,1)="-",1,0)+IF(LEFT(K1305,1)="-",1,0)))</f>
      </c>
      <c r="N1305" s="111">
        <f t="shared" si="41"/>
      </c>
      <c r="O1305" s="112">
        <f t="shared" si="41"/>
      </c>
      <c r="P1305" s="74"/>
      <c r="Q1305" s="3"/>
    </row>
    <row r="1306" spans="2:17" ht="16.5" thickBot="1">
      <c r="B1306" s="68"/>
      <c r="C1306" s="71"/>
      <c r="D1306" s="71"/>
      <c r="E1306" s="71"/>
      <c r="F1306" s="71"/>
      <c r="G1306" s="71"/>
      <c r="H1306" s="71"/>
      <c r="I1306" s="71"/>
      <c r="J1306" s="124" t="s">
        <v>21</v>
      </c>
      <c r="K1306" s="125"/>
      <c r="L1306" s="126">
        <f>IF(ISBLANK(E1301),"",SUM(L1301:L1305))</f>
      </c>
      <c r="M1306" s="127">
        <f>IF(ISBLANK(F1301),"",SUM(M1301:M1305))</f>
      </c>
      <c r="N1306" s="128">
        <f>IF(ISBLANK(G1301),"",SUM(N1301:N1305))</f>
        <v>3</v>
      </c>
      <c r="O1306" s="129">
        <f>IF(ISBLANK(G1301),"",SUM(O1301:O1305))</f>
        <v>0</v>
      </c>
      <c r="P1306" s="74"/>
      <c r="Q1306" s="3"/>
    </row>
    <row r="1307" spans="2:17" ht="15.75">
      <c r="B1307" s="68"/>
      <c r="C1307" s="70" t="s">
        <v>95</v>
      </c>
      <c r="D1307" s="71"/>
      <c r="E1307" s="71"/>
      <c r="F1307" s="71"/>
      <c r="G1307" s="71"/>
      <c r="H1307" s="71"/>
      <c r="I1307" s="71"/>
      <c r="J1307" s="71"/>
      <c r="K1307" s="71"/>
      <c r="L1307" s="71"/>
      <c r="M1307" s="71"/>
      <c r="N1307" s="71"/>
      <c r="O1307" s="71"/>
      <c r="P1307" s="80"/>
      <c r="Q1307" s="3"/>
    </row>
    <row r="1308" spans="2:17" ht="15.75">
      <c r="B1308" s="68"/>
      <c r="C1308" s="130" t="s">
        <v>96</v>
      </c>
      <c r="D1308" s="130"/>
      <c r="E1308" s="130" t="s">
        <v>97</v>
      </c>
      <c r="F1308" s="131"/>
      <c r="G1308" s="130"/>
      <c r="H1308" s="130" t="s">
        <v>8</v>
      </c>
      <c r="I1308" s="131"/>
      <c r="J1308" s="130"/>
      <c r="K1308" s="132" t="s">
        <v>98</v>
      </c>
      <c r="L1308" s="69"/>
      <c r="M1308" s="71"/>
      <c r="N1308" s="71"/>
      <c r="O1308" s="71"/>
      <c r="P1308" s="80"/>
      <c r="Q1308" s="3"/>
    </row>
    <row r="1309" spans="2:17" ht="18.75" thickBot="1">
      <c r="B1309" s="68"/>
      <c r="C1309" s="71"/>
      <c r="D1309" s="71"/>
      <c r="E1309" s="71"/>
      <c r="F1309" s="71"/>
      <c r="G1309" s="71"/>
      <c r="H1309" s="71"/>
      <c r="I1309" s="71"/>
      <c r="J1309" s="71"/>
      <c r="K1309" s="155" t="str">
        <f>IF(N1306=3,D1293,IF(O1306=3,H1293,""))</f>
        <v>Spinni 2</v>
      </c>
      <c r="L1309" s="156"/>
      <c r="M1309" s="156"/>
      <c r="N1309" s="156"/>
      <c r="O1309" s="157"/>
      <c r="P1309" s="74"/>
      <c r="Q1309" s="3"/>
    </row>
    <row r="1310" spans="2:17" ht="18">
      <c r="B1310" s="133"/>
      <c r="C1310" s="134"/>
      <c r="D1310" s="134"/>
      <c r="E1310" s="134"/>
      <c r="F1310" s="134"/>
      <c r="G1310" s="134"/>
      <c r="H1310" s="134"/>
      <c r="I1310" s="134"/>
      <c r="J1310" s="134"/>
      <c r="K1310" s="135"/>
      <c r="L1310" s="135"/>
      <c r="M1310" s="135"/>
      <c r="N1310" s="135"/>
      <c r="O1310" s="135"/>
      <c r="P1310" s="136"/>
      <c r="Q1310" s="3"/>
    </row>
    <row r="1311" spans="2:17" ht="16.5" thickBot="1">
      <c r="B1311" s="62"/>
      <c r="C1311" s="62"/>
      <c r="D1311" s="62"/>
      <c r="E1311" s="62"/>
      <c r="F1311" s="62"/>
      <c r="G1311" s="62"/>
      <c r="H1311" s="62"/>
      <c r="I1311" s="62"/>
      <c r="J1311" s="62"/>
      <c r="K1311" s="62"/>
      <c r="L1311" s="62"/>
      <c r="M1311" s="62"/>
      <c r="N1311" s="62"/>
      <c r="O1311" s="62"/>
      <c r="P1311" s="62"/>
      <c r="Q1311" s="3"/>
    </row>
    <row r="1312" spans="2:17" ht="18">
      <c r="B1312" s="58"/>
      <c r="C1312" s="58"/>
      <c r="D1312" s="58"/>
      <c r="E1312" s="58"/>
      <c r="F1312" s="58"/>
      <c r="G1312" s="58"/>
      <c r="H1312" s="58"/>
      <c r="I1312" s="58"/>
      <c r="J1312" s="59"/>
      <c r="K1312" s="59"/>
      <c r="L1312" s="59"/>
      <c r="M1312" s="59"/>
      <c r="N1312" s="59"/>
      <c r="O1312" s="60"/>
      <c r="P1312" s="3"/>
      <c r="Q1312" s="3"/>
    </row>
    <row r="1313" spans="2:17" ht="15">
      <c r="B1313" s="61" t="s">
        <v>99</v>
      </c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</row>
    <row r="1315" spans="2:17" ht="15"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</row>
    <row r="1316" spans="2:17" ht="15"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</row>
    <row r="1317" spans="2:17" ht="15.75">
      <c r="B1317" s="63"/>
      <c r="C1317" s="64"/>
      <c r="D1317" s="65"/>
      <c r="E1317" s="66"/>
      <c r="F1317" s="66"/>
      <c r="G1317" s="66"/>
      <c r="H1317" s="66"/>
      <c r="I1317" s="66"/>
      <c r="J1317" s="66"/>
      <c r="K1317" s="66"/>
      <c r="L1317" s="66"/>
      <c r="M1317" s="66"/>
      <c r="N1317" s="66"/>
      <c r="O1317" s="66"/>
      <c r="P1317" s="67"/>
      <c r="Q1317" s="3"/>
    </row>
    <row r="1318" spans="2:17" ht="15.75">
      <c r="B1318" s="68"/>
      <c r="C1318" s="69"/>
      <c r="D1318" s="70" t="s">
        <v>109</v>
      </c>
      <c r="E1318" s="71"/>
      <c r="F1318" s="71"/>
      <c r="G1318" s="69"/>
      <c r="H1318" s="72" t="s">
        <v>84</v>
      </c>
      <c r="I1318" s="73"/>
      <c r="J1318" s="171" t="s">
        <v>186</v>
      </c>
      <c r="K1318" s="160"/>
      <c r="L1318" s="160"/>
      <c r="M1318" s="160"/>
      <c r="N1318" s="160"/>
      <c r="O1318" s="161"/>
      <c r="P1318" s="74"/>
      <c r="Q1318" s="3"/>
    </row>
    <row r="1319" spans="2:17" ht="20.25">
      <c r="B1319" s="68"/>
      <c r="C1319" s="75"/>
      <c r="D1319" s="76" t="s">
        <v>110</v>
      </c>
      <c r="E1319" s="71"/>
      <c r="F1319" s="71"/>
      <c r="G1319" s="69"/>
      <c r="H1319" s="72" t="s">
        <v>85</v>
      </c>
      <c r="I1319" s="73"/>
      <c r="J1319" s="171"/>
      <c r="K1319" s="160"/>
      <c r="L1319" s="160"/>
      <c r="M1319" s="160"/>
      <c r="N1319" s="160"/>
      <c r="O1319" s="161"/>
      <c r="P1319" s="74"/>
      <c r="Q1319" s="3"/>
    </row>
    <row r="1320" spans="2:17" ht="15.75">
      <c r="B1320" s="68"/>
      <c r="C1320" s="71"/>
      <c r="D1320" s="71" t="s">
        <v>111</v>
      </c>
      <c r="E1320" s="71"/>
      <c r="F1320" s="71"/>
      <c r="G1320" s="71"/>
      <c r="H1320" s="72" t="s">
        <v>86</v>
      </c>
      <c r="I1320" s="77"/>
      <c r="J1320" s="171" t="s">
        <v>50</v>
      </c>
      <c r="K1320" s="171"/>
      <c r="L1320" s="171"/>
      <c r="M1320" s="171"/>
      <c r="N1320" s="171"/>
      <c r="O1320" s="166"/>
      <c r="P1320" s="74"/>
      <c r="Q1320" s="3"/>
    </row>
    <row r="1321" spans="2:17" ht="15.75">
      <c r="B1321" s="68"/>
      <c r="C1321" s="71"/>
      <c r="D1321" s="71"/>
      <c r="E1321" s="71"/>
      <c r="F1321" s="71"/>
      <c r="G1321" s="71"/>
      <c r="H1321" s="72" t="s">
        <v>112</v>
      </c>
      <c r="I1321" s="73"/>
      <c r="J1321" s="163"/>
      <c r="K1321" s="164"/>
      <c r="L1321" s="164"/>
      <c r="M1321" s="78" t="s">
        <v>113</v>
      </c>
      <c r="N1321" s="165"/>
      <c r="O1321" s="166"/>
      <c r="P1321" s="74"/>
      <c r="Q1321" s="3"/>
    </row>
    <row r="1322" spans="2:17" ht="15.75">
      <c r="B1322" s="68"/>
      <c r="C1322" s="69"/>
      <c r="D1322" s="79" t="s">
        <v>87</v>
      </c>
      <c r="E1322" s="71"/>
      <c r="F1322" s="71"/>
      <c r="G1322" s="71"/>
      <c r="H1322" s="79" t="s">
        <v>87</v>
      </c>
      <c r="I1322" s="71"/>
      <c r="J1322" s="71"/>
      <c r="K1322" s="71"/>
      <c r="L1322" s="71"/>
      <c r="M1322" s="71"/>
      <c r="N1322" s="71"/>
      <c r="O1322" s="71"/>
      <c r="P1322" s="80"/>
      <c r="Q1322" s="3"/>
    </row>
    <row r="1323" spans="2:17" ht="15.75">
      <c r="B1323" s="74"/>
      <c r="C1323" s="81" t="s">
        <v>114</v>
      </c>
      <c r="D1323" s="167" t="s">
        <v>40</v>
      </c>
      <c r="E1323" s="168"/>
      <c r="F1323" s="82"/>
      <c r="G1323" s="83" t="s">
        <v>114</v>
      </c>
      <c r="H1323" s="167" t="s">
        <v>62</v>
      </c>
      <c r="I1323" s="169"/>
      <c r="J1323" s="169"/>
      <c r="K1323" s="169"/>
      <c r="L1323" s="169"/>
      <c r="M1323" s="169"/>
      <c r="N1323" s="169"/>
      <c r="O1323" s="170"/>
      <c r="P1323" s="74"/>
      <c r="Q1323" s="3"/>
    </row>
    <row r="1324" spans="2:17" ht="15.75">
      <c r="B1324" s="74"/>
      <c r="C1324" s="84" t="s">
        <v>88</v>
      </c>
      <c r="D1324" s="158" t="s">
        <v>153</v>
      </c>
      <c r="E1324" s="159" t="s">
        <v>115</v>
      </c>
      <c r="F1324" s="85"/>
      <c r="G1324" s="86" t="s">
        <v>89</v>
      </c>
      <c r="H1324" s="158" t="s">
        <v>140</v>
      </c>
      <c r="I1324" s="160" t="s">
        <v>116</v>
      </c>
      <c r="J1324" s="160" t="s">
        <v>116</v>
      </c>
      <c r="K1324" s="160" t="s">
        <v>116</v>
      </c>
      <c r="L1324" s="160" t="s">
        <v>116</v>
      </c>
      <c r="M1324" s="160" t="s">
        <v>116</v>
      </c>
      <c r="N1324" s="160" t="s">
        <v>116</v>
      </c>
      <c r="O1324" s="161" t="s">
        <v>116</v>
      </c>
      <c r="P1324" s="74"/>
      <c r="Q1324" s="3"/>
    </row>
    <row r="1325" spans="2:17" ht="15.75">
      <c r="B1325" s="74"/>
      <c r="C1325" s="87" t="s">
        <v>51</v>
      </c>
      <c r="D1325" s="158" t="s">
        <v>155</v>
      </c>
      <c r="E1325" s="159" t="s">
        <v>117</v>
      </c>
      <c r="F1325" s="85"/>
      <c r="G1325" s="88" t="s">
        <v>90</v>
      </c>
      <c r="H1325" s="158" t="s">
        <v>139</v>
      </c>
      <c r="I1325" s="160" t="s">
        <v>118</v>
      </c>
      <c r="J1325" s="160" t="s">
        <v>118</v>
      </c>
      <c r="K1325" s="160" t="s">
        <v>118</v>
      </c>
      <c r="L1325" s="160" t="s">
        <v>118</v>
      </c>
      <c r="M1325" s="160" t="s">
        <v>118</v>
      </c>
      <c r="N1325" s="160" t="s">
        <v>118</v>
      </c>
      <c r="O1325" s="161" t="s">
        <v>118</v>
      </c>
      <c r="P1325" s="74"/>
      <c r="Q1325" s="3"/>
    </row>
    <row r="1326" spans="2:17" ht="15.75">
      <c r="B1326" s="68"/>
      <c r="C1326" s="89" t="s">
        <v>91</v>
      </c>
      <c r="D1326" s="90"/>
      <c r="E1326" s="91"/>
      <c r="F1326" s="92"/>
      <c r="G1326" s="89" t="s">
        <v>91</v>
      </c>
      <c r="H1326" s="93"/>
      <c r="I1326" s="93"/>
      <c r="J1326" s="93"/>
      <c r="K1326" s="93"/>
      <c r="L1326" s="93"/>
      <c r="M1326" s="93"/>
      <c r="N1326" s="93"/>
      <c r="O1326" s="93"/>
      <c r="P1326" s="80"/>
      <c r="Q1326" s="3"/>
    </row>
    <row r="1327" spans="2:17" ht="15.75">
      <c r="B1327" s="74"/>
      <c r="C1327" s="84"/>
      <c r="D1327" s="158" t="s">
        <v>153</v>
      </c>
      <c r="E1327" s="162" t="s">
        <v>115</v>
      </c>
      <c r="F1327" s="85"/>
      <c r="G1327" s="86"/>
      <c r="H1327" s="158" t="s">
        <v>140</v>
      </c>
      <c r="I1327" s="160" t="s">
        <v>116</v>
      </c>
      <c r="J1327" s="160" t="s">
        <v>116</v>
      </c>
      <c r="K1327" s="160" t="s">
        <v>116</v>
      </c>
      <c r="L1327" s="160" t="s">
        <v>116</v>
      </c>
      <c r="M1327" s="160" t="s">
        <v>116</v>
      </c>
      <c r="N1327" s="160" t="s">
        <v>116</v>
      </c>
      <c r="O1327" s="161" t="s">
        <v>116</v>
      </c>
      <c r="P1327" s="74"/>
      <c r="Q1327" s="3"/>
    </row>
    <row r="1328" spans="2:17" ht="15.75">
      <c r="B1328" s="74"/>
      <c r="C1328" s="94"/>
      <c r="D1328" s="158" t="s">
        <v>154</v>
      </c>
      <c r="E1328" s="162" t="s">
        <v>117</v>
      </c>
      <c r="F1328" s="85"/>
      <c r="G1328" s="95"/>
      <c r="H1328" s="158" t="s">
        <v>139</v>
      </c>
      <c r="I1328" s="160" t="s">
        <v>118</v>
      </c>
      <c r="J1328" s="160" t="s">
        <v>118</v>
      </c>
      <c r="K1328" s="160" t="s">
        <v>118</v>
      </c>
      <c r="L1328" s="160" t="s">
        <v>118</v>
      </c>
      <c r="M1328" s="160" t="s">
        <v>118</v>
      </c>
      <c r="N1328" s="160" t="s">
        <v>118</v>
      </c>
      <c r="O1328" s="161" t="s">
        <v>118</v>
      </c>
      <c r="P1328" s="74"/>
      <c r="Q1328" s="3"/>
    </row>
    <row r="1329" spans="2:17" ht="15.75">
      <c r="B1329" s="68"/>
      <c r="C1329" s="71"/>
      <c r="D1329" s="71"/>
      <c r="E1329" s="71"/>
      <c r="F1329" s="71"/>
      <c r="G1329" s="96" t="s">
        <v>119</v>
      </c>
      <c r="H1329" s="79"/>
      <c r="I1329" s="79"/>
      <c r="J1329" s="79"/>
      <c r="K1329" s="71"/>
      <c r="L1329" s="71"/>
      <c r="M1329" s="71"/>
      <c r="N1329" s="97"/>
      <c r="O1329" s="69"/>
      <c r="P1329" s="80"/>
      <c r="Q1329" s="3"/>
    </row>
    <row r="1330" spans="2:17" ht="15.75">
      <c r="B1330" s="68"/>
      <c r="C1330" s="98" t="s">
        <v>92</v>
      </c>
      <c r="D1330" s="71"/>
      <c r="E1330" s="71"/>
      <c r="F1330" s="71"/>
      <c r="G1330" s="99" t="s">
        <v>120</v>
      </c>
      <c r="H1330" s="99" t="s">
        <v>121</v>
      </c>
      <c r="I1330" s="99" t="s">
        <v>122</v>
      </c>
      <c r="J1330" s="99" t="s">
        <v>123</v>
      </c>
      <c r="K1330" s="99" t="s">
        <v>124</v>
      </c>
      <c r="L1330" s="100" t="s">
        <v>5</v>
      </c>
      <c r="M1330" s="101"/>
      <c r="N1330" s="102" t="s">
        <v>93</v>
      </c>
      <c r="O1330" s="103" t="s">
        <v>94</v>
      </c>
      <c r="P1330" s="74"/>
      <c r="Q1330" s="3"/>
    </row>
    <row r="1331" spans="2:17" ht="15.75">
      <c r="B1331" s="74"/>
      <c r="C1331" s="104" t="s">
        <v>125</v>
      </c>
      <c r="D1331" s="105" t="str">
        <f>IF(+D1324&gt;"",D1324&amp;"-"&amp;H1324,"")</f>
        <v>Jani Kerttula-Juuso Väisänen</v>
      </c>
      <c r="E1331" s="106"/>
      <c r="F1331" s="107"/>
      <c r="G1331" s="108">
        <v>0</v>
      </c>
      <c r="H1331" s="108">
        <v>4</v>
      </c>
      <c r="I1331" s="108">
        <v>1</v>
      </c>
      <c r="J1331" s="108"/>
      <c r="K1331" s="108"/>
      <c r="L1331" s="109">
        <f>IF(ISBLANK(G1331),"",COUNTIF(G1331:K1331,"&gt;=0"))</f>
        <v>3</v>
      </c>
      <c r="M1331" s="110">
        <f>IF(ISBLANK(G1331),"",(IF(LEFT(G1331,1)="-",1,0)+IF(LEFT(H1331,1)="-",1,0)+IF(LEFT(I1331,1)="-",1,0)+IF(LEFT(J1331,1)="-",1,0)+IF(LEFT(K1331,1)="-",1,0)))</f>
        <v>0</v>
      </c>
      <c r="N1331" s="111">
        <f aca="true" t="shared" si="42" ref="N1331:O1335">IF(L1331=3,1,"")</f>
        <v>1</v>
      </c>
      <c r="O1331" s="112">
        <f t="shared" si="42"/>
      </c>
      <c r="P1331" s="74"/>
      <c r="Q1331" s="3"/>
    </row>
    <row r="1332" spans="2:17" ht="15.75">
      <c r="B1332" s="74"/>
      <c r="C1332" s="104" t="s">
        <v>126</v>
      </c>
      <c r="D1332" s="106" t="str">
        <f>IF(D1325&gt;"",D1325&amp;" - "&amp;H1325,"")</f>
        <v>Luukas Wuorenjuuri - Adel Jrad</v>
      </c>
      <c r="E1332" s="105"/>
      <c r="F1332" s="107"/>
      <c r="G1332" s="113">
        <v>5</v>
      </c>
      <c r="H1332" s="108">
        <v>-6</v>
      </c>
      <c r="I1332" s="108">
        <v>-9</v>
      </c>
      <c r="J1332" s="108">
        <v>8</v>
      </c>
      <c r="K1332" s="108">
        <v>-7</v>
      </c>
      <c r="L1332" s="109">
        <f>IF(ISBLANK(G1332),"",COUNTIF(G1332:K1332,"&gt;=0"))</f>
        <v>2</v>
      </c>
      <c r="M1332" s="110">
        <f>IF(ISBLANK(G1332),"",(IF(LEFT(G1332,1)="-",1,0)+IF(LEFT(H1332,1)="-",1,0)+IF(LEFT(I1332,1)="-",1,0)+IF(LEFT(J1332,1)="-",1,0)+IF(LEFT(K1332,1)="-",1,0)))</f>
        <v>3</v>
      </c>
      <c r="N1332" s="111">
        <f t="shared" si="42"/>
      </c>
      <c r="O1332" s="112">
        <f t="shared" si="42"/>
        <v>1</v>
      </c>
      <c r="P1332" s="74"/>
      <c r="Q1332" s="3"/>
    </row>
    <row r="1333" spans="2:17" ht="15.75">
      <c r="B1333" s="74"/>
      <c r="C1333" s="114" t="s">
        <v>127</v>
      </c>
      <c r="D1333" s="115" t="str">
        <f>IF(D1327&gt;"",D1327&amp;" / "&amp;D1328,"")</f>
        <v>Jani Kerttula / Jarkko Mustonen</v>
      </c>
      <c r="E1333" s="116" t="str">
        <f>IF(H1327&gt;"",H1327&amp;" / "&amp;H1328,"")</f>
        <v>Juuso Väisänen / Adel Jrad</v>
      </c>
      <c r="F1333" s="117"/>
      <c r="G1333" s="118">
        <v>5</v>
      </c>
      <c r="H1333" s="119">
        <v>8</v>
      </c>
      <c r="I1333" s="120">
        <v>6</v>
      </c>
      <c r="J1333" s="120"/>
      <c r="K1333" s="120"/>
      <c r="L1333" s="109">
        <f>IF(ISBLANK(G1333),"",COUNTIF(G1333:K1333,"&gt;=0"))</f>
        <v>3</v>
      </c>
      <c r="M1333" s="110">
        <f>IF(ISBLANK(G1333),"",(IF(LEFT(G1333,1)="-",1,0)+IF(LEFT(H1333,1)="-",1,0)+IF(LEFT(I1333,1)="-",1,0)+IF(LEFT(J1333,1)="-",1,0)+IF(LEFT(K1333,1)="-",1,0)))</f>
        <v>0</v>
      </c>
      <c r="N1333" s="111">
        <f t="shared" si="42"/>
        <v>1</v>
      </c>
      <c r="O1333" s="112">
        <f t="shared" si="42"/>
      </c>
      <c r="P1333" s="74"/>
      <c r="Q1333" s="3"/>
    </row>
    <row r="1334" spans="2:17" ht="15.75">
      <c r="B1334" s="74"/>
      <c r="C1334" s="104" t="s">
        <v>128</v>
      </c>
      <c r="D1334" s="106" t="str">
        <f>IF(+D1324&gt;"",D1324&amp;" - "&amp;H1325,"")</f>
        <v>Jani Kerttula - Adel Jrad</v>
      </c>
      <c r="E1334" s="105"/>
      <c r="F1334" s="107"/>
      <c r="G1334" s="121">
        <v>4</v>
      </c>
      <c r="H1334" s="108">
        <v>7</v>
      </c>
      <c r="I1334" s="108">
        <v>1</v>
      </c>
      <c r="J1334" s="108"/>
      <c r="K1334" s="122"/>
      <c r="L1334" s="109">
        <f>IF(ISBLANK(G1334),"",COUNTIF(G1334:K1334,"&gt;=0"))</f>
        <v>3</v>
      </c>
      <c r="M1334" s="110">
        <f>IF(ISBLANK(G1334),"",(IF(LEFT(G1334,1)="-",1,0)+IF(LEFT(H1334,1)="-",1,0)+IF(LEFT(I1334,1)="-",1,0)+IF(LEFT(J1334,1)="-",1,0)+IF(LEFT(K1334,1)="-",1,0)))</f>
        <v>0</v>
      </c>
      <c r="N1334" s="111">
        <f t="shared" si="42"/>
        <v>1</v>
      </c>
      <c r="O1334" s="112">
        <f t="shared" si="42"/>
      </c>
      <c r="P1334" s="74"/>
      <c r="Q1334" s="3"/>
    </row>
    <row r="1335" spans="2:17" ht="16.5" thickBot="1">
      <c r="B1335" s="74"/>
      <c r="C1335" s="104" t="s">
        <v>129</v>
      </c>
      <c r="D1335" s="106" t="str">
        <f>IF(+D1325&gt;"",D1325&amp;" - "&amp;H1324,"")</f>
        <v>Luukas Wuorenjuuri - Juuso Väisänen</v>
      </c>
      <c r="E1335" s="105"/>
      <c r="F1335" s="107"/>
      <c r="G1335" s="122"/>
      <c r="H1335" s="108"/>
      <c r="I1335" s="122"/>
      <c r="J1335" s="108"/>
      <c r="K1335" s="108"/>
      <c r="L1335" s="109">
        <f>IF(ISBLANK(G1335),"",COUNTIF(G1335:K1335,"&gt;=0"))</f>
      </c>
      <c r="M1335" s="123">
        <f>IF(ISBLANK(G1335),"",(IF(LEFT(G1335,1)="-",1,0)+IF(LEFT(H1335,1)="-",1,0)+IF(LEFT(I1335,1)="-",1,0)+IF(LEFT(J1335,1)="-",1,0)+IF(LEFT(K1335,1)="-",1,0)))</f>
      </c>
      <c r="N1335" s="111">
        <f t="shared" si="42"/>
      </c>
      <c r="O1335" s="112">
        <f t="shared" si="42"/>
      </c>
      <c r="P1335" s="74"/>
      <c r="Q1335" s="3"/>
    </row>
    <row r="1336" spans="2:17" ht="16.5" thickBot="1">
      <c r="B1336" s="68"/>
      <c r="C1336" s="71"/>
      <c r="D1336" s="71"/>
      <c r="E1336" s="71"/>
      <c r="F1336" s="71"/>
      <c r="G1336" s="71"/>
      <c r="H1336" s="71"/>
      <c r="I1336" s="71"/>
      <c r="J1336" s="124" t="s">
        <v>21</v>
      </c>
      <c r="K1336" s="125"/>
      <c r="L1336" s="126">
        <f>IF(ISBLANK(E1331),"",SUM(L1331:L1335))</f>
      </c>
      <c r="M1336" s="127">
        <f>IF(ISBLANK(F1331),"",SUM(M1331:M1335))</f>
      </c>
      <c r="N1336" s="128">
        <f>IF(ISBLANK(G1331),"",SUM(N1331:N1335))</f>
        <v>3</v>
      </c>
      <c r="O1336" s="129">
        <f>IF(ISBLANK(G1331),"",SUM(O1331:O1335))</f>
        <v>1</v>
      </c>
      <c r="P1336" s="74"/>
      <c r="Q1336" s="3"/>
    </row>
    <row r="1337" spans="2:17" ht="15.75">
      <c r="B1337" s="68"/>
      <c r="C1337" s="70" t="s">
        <v>95</v>
      </c>
      <c r="D1337" s="71"/>
      <c r="E1337" s="71"/>
      <c r="F1337" s="71"/>
      <c r="G1337" s="71"/>
      <c r="H1337" s="71"/>
      <c r="I1337" s="71"/>
      <c r="J1337" s="71"/>
      <c r="K1337" s="71"/>
      <c r="L1337" s="71"/>
      <c r="M1337" s="71"/>
      <c r="N1337" s="71"/>
      <c r="O1337" s="71"/>
      <c r="P1337" s="80"/>
      <c r="Q1337" s="3"/>
    </row>
    <row r="1338" spans="2:17" ht="15.75">
      <c r="B1338" s="68"/>
      <c r="C1338" s="130" t="s">
        <v>96</v>
      </c>
      <c r="D1338" s="130"/>
      <c r="E1338" s="130" t="s">
        <v>97</v>
      </c>
      <c r="F1338" s="131"/>
      <c r="G1338" s="130"/>
      <c r="H1338" s="130" t="s">
        <v>8</v>
      </c>
      <c r="I1338" s="131"/>
      <c r="J1338" s="130"/>
      <c r="K1338" s="132" t="s">
        <v>98</v>
      </c>
      <c r="L1338" s="69"/>
      <c r="M1338" s="71"/>
      <c r="N1338" s="71"/>
      <c r="O1338" s="71"/>
      <c r="P1338" s="80"/>
      <c r="Q1338" s="3"/>
    </row>
    <row r="1339" spans="2:17" ht="18.75" thickBot="1">
      <c r="B1339" s="68"/>
      <c r="C1339" s="71"/>
      <c r="D1339" s="71"/>
      <c r="E1339" s="71"/>
      <c r="F1339" s="71"/>
      <c r="G1339" s="71"/>
      <c r="H1339" s="71"/>
      <c r="I1339" s="71"/>
      <c r="J1339" s="71"/>
      <c r="K1339" s="155" t="str">
        <f>IF(N1336=3,D1323,IF(O1336=3,H1323,""))</f>
        <v>PT-Espoo 2</v>
      </c>
      <c r="L1339" s="156"/>
      <c r="M1339" s="156"/>
      <c r="N1339" s="156"/>
      <c r="O1339" s="157"/>
      <c r="P1339" s="74"/>
      <c r="Q1339" s="3"/>
    </row>
    <row r="1340" spans="2:17" ht="18">
      <c r="B1340" s="133"/>
      <c r="C1340" s="134"/>
      <c r="D1340" s="134"/>
      <c r="E1340" s="134"/>
      <c r="F1340" s="134"/>
      <c r="G1340" s="134"/>
      <c r="H1340" s="134"/>
      <c r="I1340" s="134"/>
      <c r="J1340" s="134"/>
      <c r="K1340" s="135"/>
      <c r="L1340" s="135"/>
      <c r="M1340" s="135"/>
      <c r="N1340" s="135"/>
      <c r="O1340" s="135"/>
      <c r="P1340" s="136"/>
      <c r="Q1340" s="3"/>
    </row>
    <row r="1341" spans="2:17" ht="16.5" thickBot="1">
      <c r="B1341" s="62"/>
      <c r="C1341" s="62"/>
      <c r="D1341" s="62"/>
      <c r="E1341" s="62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3"/>
    </row>
    <row r="1342" spans="2:17" ht="18">
      <c r="B1342" s="58"/>
      <c r="C1342" s="58"/>
      <c r="D1342" s="58"/>
      <c r="E1342" s="58"/>
      <c r="F1342" s="58"/>
      <c r="G1342" s="58"/>
      <c r="H1342" s="58"/>
      <c r="I1342" s="58"/>
      <c r="J1342" s="59"/>
      <c r="K1342" s="59"/>
      <c r="L1342" s="59"/>
      <c r="M1342" s="59"/>
      <c r="N1342" s="59"/>
      <c r="O1342" s="60"/>
      <c r="P1342" s="3"/>
      <c r="Q1342" s="3"/>
    </row>
    <row r="1343" spans="2:17" ht="15">
      <c r="B1343" s="61" t="s">
        <v>99</v>
      </c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</row>
    <row r="1344" spans="2:17" ht="15"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</row>
    <row r="1345" spans="2:17" ht="15"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</row>
    <row r="1346" spans="2:17" ht="15"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</row>
    <row r="1347" spans="2:17" ht="15.75">
      <c r="B1347" s="63"/>
      <c r="C1347" s="64"/>
      <c r="D1347" s="65"/>
      <c r="E1347" s="66"/>
      <c r="F1347" s="66"/>
      <c r="G1347" s="66"/>
      <c r="H1347" s="66"/>
      <c r="I1347" s="66"/>
      <c r="J1347" s="66"/>
      <c r="K1347" s="66"/>
      <c r="L1347" s="66"/>
      <c r="M1347" s="66"/>
      <c r="N1347" s="66"/>
      <c r="O1347" s="66"/>
      <c r="P1347" s="67"/>
      <c r="Q1347" s="3"/>
    </row>
    <row r="1348" spans="2:17" ht="15.75">
      <c r="B1348" s="68"/>
      <c r="C1348" s="69"/>
      <c r="D1348" s="70" t="s">
        <v>109</v>
      </c>
      <c r="E1348" s="71"/>
      <c r="F1348" s="71"/>
      <c r="G1348" s="69"/>
      <c r="H1348" s="72" t="s">
        <v>84</v>
      </c>
      <c r="I1348" s="73"/>
      <c r="J1348" s="171" t="s">
        <v>186</v>
      </c>
      <c r="K1348" s="160"/>
      <c r="L1348" s="160"/>
      <c r="M1348" s="160"/>
      <c r="N1348" s="160"/>
      <c r="O1348" s="161"/>
      <c r="P1348" s="74"/>
      <c r="Q1348" s="3"/>
    </row>
    <row r="1349" spans="2:17" ht="20.25">
      <c r="B1349" s="68"/>
      <c r="C1349" s="75"/>
      <c r="D1349" s="76" t="s">
        <v>110</v>
      </c>
      <c r="E1349" s="71"/>
      <c r="F1349" s="71"/>
      <c r="G1349" s="69"/>
      <c r="H1349" s="72" t="s">
        <v>85</v>
      </c>
      <c r="I1349" s="73"/>
      <c r="J1349" s="171"/>
      <c r="K1349" s="160"/>
      <c r="L1349" s="160"/>
      <c r="M1349" s="160"/>
      <c r="N1349" s="160"/>
      <c r="O1349" s="161"/>
      <c r="P1349" s="74"/>
      <c r="Q1349" s="3"/>
    </row>
    <row r="1350" spans="2:17" ht="15.75">
      <c r="B1350" s="68"/>
      <c r="C1350" s="71"/>
      <c r="D1350" s="71" t="s">
        <v>111</v>
      </c>
      <c r="E1350" s="71"/>
      <c r="F1350" s="71"/>
      <c r="G1350" s="71"/>
      <c r="H1350" s="72" t="s">
        <v>86</v>
      </c>
      <c r="I1350" s="77"/>
      <c r="J1350" s="171" t="s">
        <v>50</v>
      </c>
      <c r="K1350" s="171"/>
      <c r="L1350" s="171"/>
      <c r="M1350" s="171"/>
      <c r="N1350" s="171"/>
      <c r="O1350" s="166"/>
      <c r="P1350" s="74"/>
      <c r="Q1350" s="3"/>
    </row>
    <row r="1351" spans="2:17" ht="15.75">
      <c r="B1351" s="68"/>
      <c r="C1351" s="71"/>
      <c r="D1351" s="71"/>
      <c r="E1351" s="71"/>
      <c r="F1351" s="71"/>
      <c r="G1351" s="71"/>
      <c r="H1351" s="72" t="s">
        <v>112</v>
      </c>
      <c r="I1351" s="73"/>
      <c r="J1351" s="163"/>
      <c r="K1351" s="164"/>
      <c r="L1351" s="164"/>
      <c r="M1351" s="78" t="s">
        <v>113</v>
      </c>
      <c r="N1351" s="165"/>
      <c r="O1351" s="166"/>
      <c r="P1351" s="74"/>
      <c r="Q1351" s="3"/>
    </row>
    <row r="1352" spans="2:17" ht="15.75">
      <c r="B1352" s="68"/>
      <c r="C1352" s="69"/>
      <c r="D1352" s="79" t="s">
        <v>87</v>
      </c>
      <c r="E1352" s="71"/>
      <c r="F1352" s="71"/>
      <c r="G1352" s="71"/>
      <c r="H1352" s="79" t="s">
        <v>87</v>
      </c>
      <c r="I1352" s="71"/>
      <c r="J1352" s="71"/>
      <c r="K1352" s="71"/>
      <c r="L1352" s="71"/>
      <c r="M1352" s="71"/>
      <c r="N1352" s="71"/>
      <c r="O1352" s="71"/>
      <c r="P1352" s="80"/>
      <c r="Q1352" s="3"/>
    </row>
    <row r="1353" spans="2:17" ht="15.75">
      <c r="B1353" s="74"/>
      <c r="C1353" s="81" t="s">
        <v>114</v>
      </c>
      <c r="D1353" s="167" t="s">
        <v>25</v>
      </c>
      <c r="E1353" s="168"/>
      <c r="F1353" s="82"/>
      <c r="G1353" s="83" t="s">
        <v>114</v>
      </c>
      <c r="H1353" s="167" t="s">
        <v>103</v>
      </c>
      <c r="I1353" s="169"/>
      <c r="J1353" s="169"/>
      <c r="K1353" s="169"/>
      <c r="L1353" s="169"/>
      <c r="M1353" s="169"/>
      <c r="N1353" s="169"/>
      <c r="O1353" s="170"/>
      <c r="P1353" s="74"/>
      <c r="Q1353" s="3"/>
    </row>
    <row r="1354" spans="2:17" ht="15.75">
      <c r="B1354" s="74"/>
      <c r="C1354" s="84" t="s">
        <v>88</v>
      </c>
      <c r="D1354" s="158" t="s">
        <v>107</v>
      </c>
      <c r="E1354" s="159" t="s">
        <v>115</v>
      </c>
      <c r="F1354" s="85"/>
      <c r="G1354" s="86" t="s">
        <v>89</v>
      </c>
      <c r="H1354" s="158" t="s">
        <v>166</v>
      </c>
      <c r="I1354" s="160" t="s">
        <v>116</v>
      </c>
      <c r="J1354" s="160" t="s">
        <v>116</v>
      </c>
      <c r="K1354" s="160" t="s">
        <v>116</v>
      </c>
      <c r="L1354" s="160" t="s">
        <v>116</v>
      </c>
      <c r="M1354" s="160" t="s">
        <v>116</v>
      </c>
      <c r="N1354" s="160" t="s">
        <v>116</v>
      </c>
      <c r="O1354" s="161" t="s">
        <v>116</v>
      </c>
      <c r="P1354" s="74"/>
      <c r="Q1354" s="3"/>
    </row>
    <row r="1355" spans="2:17" ht="15.75">
      <c r="B1355" s="74"/>
      <c r="C1355" s="87" t="s">
        <v>51</v>
      </c>
      <c r="D1355" s="158" t="s">
        <v>108</v>
      </c>
      <c r="E1355" s="159" t="s">
        <v>117</v>
      </c>
      <c r="F1355" s="85"/>
      <c r="G1355" s="88" t="s">
        <v>90</v>
      </c>
      <c r="H1355" s="158" t="s">
        <v>161</v>
      </c>
      <c r="I1355" s="160" t="s">
        <v>118</v>
      </c>
      <c r="J1355" s="160" t="s">
        <v>118</v>
      </c>
      <c r="K1355" s="160" t="s">
        <v>118</v>
      </c>
      <c r="L1355" s="160" t="s">
        <v>118</v>
      </c>
      <c r="M1355" s="160" t="s">
        <v>118</v>
      </c>
      <c r="N1355" s="160" t="s">
        <v>118</v>
      </c>
      <c r="O1355" s="161" t="s">
        <v>118</v>
      </c>
      <c r="P1355" s="74"/>
      <c r="Q1355" s="3"/>
    </row>
    <row r="1356" spans="2:17" ht="15.75">
      <c r="B1356" s="68"/>
      <c r="C1356" s="89" t="s">
        <v>91</v>
      </c>
      <c r="D1356" s="90"/>
      <c r="E1356" s="91"/>
      <c r="F1356" s="92"/>
      <c r="G1356" s="89" t="s">
        <v>91</v>
      </c>
      <c r="H1356" s="93"/>
      <c r="I1356" s="93"/>
      <c r="J1356" s="93"/>
      <c r="K1356" s="93"/>
      <c r="L1356" s="93"/>
      <c r="M1356" s="93"/>
      <c r="N1356" s="93"/>
      <c r="O1356" s="93"/>
      <c r="P1356" s="80"/>
      <c r="Q1356" s="3"/>
    </row>
    <row r="1357" spans="2:17" ht="15.75">
      <c r="B1357" s="74"/>
      <c r="C1357" s="84"/>
      <c r="D1357" s="158" t="s">
        <v>107</v>
      </c>
      <c r="E1357" s="162" t="s">
        <v>115</v>
      </c>
      <c r="F1357" s="85"/>
      <c r="G1357" s="86"/>
      <c r="H1357" s="158" t="s">
        <v>166</v>
      </c>
      <c r="I1357" s="160" t="s">
        <v>116</v>
      </c>
      <c r="J1357" s="160" t="s">
        <v>116</v>
      </c>
      <c r="K1357" s="160" t="s">
        <v>116</v>
      </c>
      <c r="L1357" s="160" t="s">
        <v>116</v>
      </c>
      <c r="M1357" s="160" t="s">
        <v>116</v>
      </c>
      <c r="N1357" s="160" t="s">
        <v>116</v>
      </c>
      <c r="O1357" s="161" t="s">
        <v>116</v>
      </c>
      <c r="P1357" s="74"/>
      <c r="Q1357" s="3"/>
    </row>
    <row r="1358" spans="2:17" ht="15.75">
      <c r="B1358" s="74"/>
      <c r="C1358" s="94"/>
      <c r="D1358" s="158" t="s">
        <v>108</v>
      </c>
      <c r="E1358" s="162" t="s">
        <v>117</v>
      </c>
      <c r="F1358" s="85"/>
      <c r="G1358" s="95"/>
      <c r="H1358" s="158" t="s">
        <v>161</v>
      </c>
      <c r="I1358" s="160" t="s">
        <v>118</v>
      </c>
      <c r="J1358" s="160" t="s">
        <v>118</v>
      </c>
      <c r="K1358" s="160" t="s">
        <v>118</v>
      </c>
      <c r="L1358" s="160" t="s">
        <v>118</v>
      </c>
      <c r="M1358" s="160" t="s">
        <v>118</v>
      </c>
      <c r="N1358" s="160" t="s">
        <v>118</v>
      </c>
      <c r="O1358" s="161" t="s">
        <v>118</v>
      </c>
      <c r="P1358" s="74"/>
      <c r="Q1358" s="3"/>
    </row>
    <row r="1359" spans="2:17" ht="15.75">
      <c r="B1359" s="68"/>
      <c r="C1359" s="71"/>
      <c r="D1359" s="71"/>
      <c r="E1359" s="71"/>
      <c r="F1359" s="71"/>
      <c r="G1359" s="96" t="s">
        <v>119</v>
      </c>
      <c r="H1359" s="79"/>
      <c r="I1359" s="79"/>
      <c r="J1359" s="79"/>
      <c r="K1359" s="71"/>
      <c r="L1359" s="71"/>
      <c r="M1359" s="71"/>
      <c r="N1359" s="97"/>
      <c r="O1359" s="69"/>
      <c r="P1359" s="80"/>
      <c r="Q1359" s="3"/>
    </row>
    <row r="1360" spans="2:17" ht="15.75">
      <c r="B1360" s="68"/>
      <c r="C1360" s="98" t="s">
        <v>92</v>
      </c>
      <c r="D1360" s="71"/>
      <c r="E1360" s="71"/>
      <c r="F1360" s="71"/>
      <c r="G1360" s="99" t="s">
        <v>120</v>
      </c>
      <c r="H1360" s="99" t="s">
        <v>121</v>
      </c>
      <c r="I1360" s="99" t="s">
        <v>122</v>
      </c>
      <c r="J1360" s="99" t="s">
        <v>123</v>
      </c>
      <c r="K1360" s="99" t="s">
        <v>124</v>
      </c>
      <c r="L1360" s="100" t="s">
        <v>5</v>
      </c>
      <c r="M1360" s="101"/>
      <c r="N1360" s="102" t="s">
        <v>93</v>
      </c>
      <c r="O1360" s="103" t="s">
        <v>94</v>
      </c>
      <c r="P1360" s="74"/>
      <c r="Q1360" s="3"/>
    </row>
    <row r="1361" spans="2:17" ht="15.75">
      <c r="B1361" s="74"/>
      <c r="C1361" s="104" t="s">
        <v>125</v>
      </c>
      <c r="D1361" s="105" t="str">
        <f>IF(+D1354&gt;"",D1354&amp;"-"&amp;H1354,"")</f>
        <v>Emil Skåtar-Teo Tuominen</v>
      </c>
      <c r="E1361" s="106"/>
      <c r="F1361" s="107"/>
      <c r="G1361" s="108"/>
      <c r="H1361" s="108"/>
      <c r="I1361" s="108"/>
      <c r="J1361" s="108"/>
      <c r="K1361" s="108"/>
      <c r="L1361" s="109">
        <f>IF(ISBLANK(G1361),"",COUNTIF(G1361:K1361,"&gt;=0"))</f>
      </c>
      <c r="M1361" s="110">
        <f>IF(ISBLANK(G1361),"",(IF(LEFT(G1361,1)="-",1,0)+IF(LEFT(H1361,1)="-",1,0)+IF(LEFT(I1361,1)="-",1,0)+IF(LEFT(J1361,1)="-",1,0)+IF(LEFT(K1361,1)="-",1,0)))</f>
      </c>
      <c r="N1361" s="111">
        <f aca="true" t="shared" si="43" ref="N1361:O1365">IF(L1361=3,1,"")</f>
      </c>
      <c r="O1361" s="112">
        <f t="shared" si="43"/>
      </c>
      <c r="P1361" s="74"/>
      <c r="Q1361" s="3"/>
    </row>
    <row r="1362" spans="2:17" ht="15.75">
      <c r="B1362" s="74"/>
      <c r="C1362" s="104" t="s">
        <v>126</v>
      </c>
      <c r="D1362" s="106" t="str">
        <f>IF(D1355&gt;"",D1355&amp;" - "&amp;H1355,"")</f>
        <v>Isak Skåtar - Anders Kittilä</v>
      </c>
      <c r="E1362" s="105"/>
      <c r="F1362" s="107"/>
      <c r="G1362" s="113"/>
      <c r="H1362" s="108"/>
      <c r="I1362" s="108"/>
      <c r="J1362" s="108"/>
      <c r="K1362" s="108"/>
      <c r="L1362" s="109">
        <f>IF(ISBLANK(G1362),"",COUNTIF(G1362:K1362,"&gt;=0"))</f>
      </c>
      <c r="M1362" s="110">
        <f>IF(ISBLANK(G1362),"",(IF(LEFT(G1362,1)="-",1,0)+IF(LEFT(H1362,1)="-",1,0)+IF(LEFT(I1362,1)="-",1,0)+IF(LEFT(J1362,1)="-",1,0)+IF(LEFT(K1362,1)="-",1,0)))</f>
      </c>
      <c r="N1362" s="111">
        <f t="shared" si="43"/>
      </c>
      <c r="O1362" s="112">
        <f t="shared" si="43"/>
      </c>
      <c r="P1362" s="74"/>
      <c r="Q1362" s="3"/>
    </row>
    <row r="1363" spans="2:17" ht="15.75">
      <c r="B1363" s="74"/>
      <c r="C1363" s="114" t="s">
        <v>127</v>
      </c>
      <c r="D1363" s="115" t="str">
        <f>IF(D1357&gt;"",D1357&amp;" / "&amp;D1358,"")</f>
        <v>Emil Skåtar / Isak Skåtar</v>
      </c>
      <c r="E1363" s="116" t="str">
        <f>IF(H1357&gt;"",H1357&amp;" / "&amp;H1358,"")</f>
        <v>Teo Tuominen / Anders Kittilä</v>
      </c>
      <c r="F1363" s="117"/>
      <c r="G1363" s="118"/>
      <c r="H1363" s="119"/>
      <c r="I1363" s="120"/>
      <c r="J1363" s="120"/>
      <c r="K1363" s="120"/>
      <c r="L1363" s="109">
        <f>IF(ISBLANK(G1363),"",COUNTIF(G1363:K1363,"&gt;=0"))</f>
      </c>
      <c r="M1363" s="110">
        <f>IF(ISBLANK(G1363),"",(IF(LEFT(G1363,1)="-",1,0)+IF(LEFT(H1363,1)="-",1,0)+IF(LEFT(I1363,1)="-",1,0)+IF(LEFT(J1363,1)="-",1,0)+IF(LEFT(K1363,1)="-",1,0)))</f>
      </c>
      <c r="N1363" s="111">
        <f t="shared" si="43"/>
      </c>
      <c r="O1363" s="112">
        <f t="shared" si="43"/>
      </c>
      <c r="P1363" s="74"/>
      <c r="Q1363" s="3"/>
    </row>
    <row r="1364" spans="2:17" ht="15.75">
      <c r="B1364" s="74"/>
      <c r="C1364" s="104" t="s">
        <v>128</v>
      </c>
      <c r="D1364" s="106" t="str">
        <f>IF(+D1354&gt;"",D1354&amp;" - "&amp;H1355,"")</f>
        <v>Emil Skåtar - Anders Kittilä</v>
      </c>
      <c r="E1364" s="105"/>
      <c r="F1364" s="107"/>
      <c r="G1364" s="121"/>
      <c r="H1364" s="108"/>
      <c r="I1364" s="108"/>
      <c r="J1364" s="108"/>
      <c r="K1364" s="122"/>
      <c r="L1364" s="109">
        <f>IF(ISBLANK(G1364),"",COUNTIF(G1364:K1364,"&gt;=0"))</f>
      </c>
      <c r="M1364" s="110">
        <f>IF(ISBLANK(G1364),"",(IF(LEFT(G1364,1)="-",1,0)+IF(LEFT(H1364,1)="-",1,0)+IF(LEFT(I1364,1)="-",1,0)+IF(LEFT(J1364,1)="-",1,0)+IF(LEFT(K1364,1)="-",1,0)))</f>
      </c>
      <c r="N1364" s="111">
        <f t="shared" si="43"/>
      </c>
      <c r="O1364" s="112">
        <f t="shared" si="43"/>
      </c>
      <c r="P1364" s="74"/>
      <c r="Q1364" s="3"/>
    </row>
    <row r="1365" spans="2:17" ht="16.5" thickBot="1">
      <c r="B1365" s="74"/>
      <c r="C1365" s="104" t="s">
        <v>129</v>
      </c>
      <c r="D1365" s="106" t="str">
        <f>IF(+D1355&gt;"",D1355&amp;" - "&amp;H1354,"")</f>
        <v>Isak Skåtar - Teo Tuominen</v>
      </c>
      <c r="E1365" s="105"/>
      <c r="F1365" s="107"/>
      <c r="G1365" s="122"/>
      <c r="H1365" s="108"/>
      <c r="I1365" s="122"/>
      <c r="J1365" s="108"/>
      <c r="K1365" s="108"/>
      <c r="L1365" s="109">
        <f>IF(ISBLANK(G1365),"",COUNTIF(G1365:K1365,"&gt;=0"))</f>
      </c>
      <c r="M1365" s="123">
        <f>IF(ISBLANK(G1365),"",(IF(LEFT(G1365,1)="-",1,0)+IF(LEFT(H1365,1)="-",1,0)+IF(LEFT(I1365,1)="-",1,0)+IF(LEFT(J1365,1)="-",1,0)+IF(LEFT(K1365,1)="-",1,0)))</f>
      </c>
      <c r="N1365" s="111">
        <f t="shared" si="43"/>
      </c>
      <c r="O1365" s="112">
        <f t="shared" si="43"/>
      </c>
      <c r="P1365" s="74"/>
      <c r="Q1365" s="3"/>
    </row>
    <row r="1366" spans="2:17" ht="16.5" thickBot="1">
      <c r="B1366" s="68"/>
      <c r="C1366" s="71"/>
      <c r="D1366" s="71"/>
      <c r="E1366" s="71"/>
      <c r="F1366" s="71"/>
      <c r="G1366" s="71"/>
      <c r="H1366" s="71"/>
      <c r="I1366" s="71"/>
      <c r="J1366" s="124" t="s">
        <v>21</v>
      </c>
      <c r="K1366" s="125"/>
      <c r="L1366" s="126">
        <f>IF(ISBLANK(E1361),"",SUM(L1361:L1365))</f>
      </c>
      <c r="M1366" s="127">
        <f>IF(ISBLANK(F1361),"",SUM(M1361:M1365))</f>
      </c>
      <c r="N1366" s="128">
        <f>IF(ISBLANK(G1361),"",SUM(N1361:N1365))</f>
      </c>
      <c r="O1366" s="129">
        <f>IF(ISBLANK(G1361),"",SUM(O1361:O1365))</f>
      </c>
      <c r="P1366" s="74"/>
      <c r="Q1366" s="3"/>
    </row>
    <row r="1367" spans="2:17" ht="15.75">
      <c r="B1367" s="68"/>
      <c r="C1367" s="70" t="s">
        <v>95</v>
      </c>
      <c r="D1367" s="71"/>
      <c r="E1367" s="71"/>
      <c r="F1367" s="71"/>
      <c r="G1367" s="71"/>
      <c r="H1367" s="71"/>
      <c r="I1367" s="71"/>
      <c r="J1367" s="71"/>
      <c r="K1367" s="71"/>
      <c r="L1367" s="71"/>
      <c r="M1367" s="71"/>
      <c r="N1367" s="71"/>
      <c r="O1367" s="71"/>
      <c r="P1367" s="80"/>
      <c r="Q1367" s="3"/>
    </row>
    <row r="1368" spans="2:17" ht="15.75">
      <c r="B1368" s="68"/>
      <c r="C1368" s="130" t="s">
        <v>96</v>
      </c>
      <c r="D1368" s="130"/>
      <c r="E1368" s="130" t="s">
        <v>97</v>
      </c>
      <c r="F1368" s="131"/>
      <c r="G1368" s="130"/>
      <c r="H1368" s="130" t="s">
        <v>8</v>
      </c>
      <c r="I1368" s="131"/>
      <c r="J1368" s="130"/>
      <c r="K1368" s="132" t="s">
        <v>98</v>
      </c>
      <c r="L1368" s="69"/>
      <c r="M1368" s="71"/>
      <c r="N1368" s="71"/>
      <c r="O1368" s="71"/>
      <c r="P1368" s="80"/>
      <c r="Q1368" s="3"/>
    </row>
    <row r="1369" spans="2:17" ht="18.75" thickBot="1">
      <c r="B1369" s="68"/>
      <c r="C1369" s="71"/>
      <c r="D1369" s="71"/>
      <c r="E1369" s="71"/>
      <c r="F1369" s="71"/>
      <c r="G1369" s="71"/>
      <c r="H1369" s="71"/>
      <c r="I1369" s="71"/>
      <c r="J1369" s="71"/>
      <c r="K1369" s="155">
        <f>IF(N1366=3,D1353,IF(O1366=3,H1353,""))</f>
      </c>
      <c r="L1369" s="156"/>
      <c r="M1369" s="156"/>
      <c r="N1369" s="156"/>
      <c r="O1369" s="157"/>
      <c r="P1369" s="74"/>
      <c r="Q1369" s="3"/>
    </row>
    <row r="1370" spans="2:17" ht="18">
      <c r="B1370" s="133"/>
      <c r="C1370" s="134"/>
      <c r="D1370" s="134"/>
      <c r="E1370" s="134"/>
      <c r="F1370" s="134"/>
      <c r="G1370" s="134"/>
      <c r="H1370" s="134"/>
      <c r="I1370" s="134"/>
      <c r="J1370" s="134"/>
      <c r="K1370" s="135"/>
      <c r="L1370" s="135"/>
      <c r="M1370" s="135"/>
      <c r="N1370" s="135"/>
      <c r="O1370" s="135"/>
      <c r="P1370" s="136"/>
      <c r="Q1370" s="3"/>
    </row>
    <row r="1371" spans="2:17" ht="16.5" thickBot="1">
      <c r="B1371" s="62"/>
      <c r="C1371" s="62"/>
      <c r="D1371" s="62"/>
      <c r="E1371" s="62"/>
      <c r="F1371" s="62"/>
      <c r="G1371" s="62"/>
      <c r="H1371" s="62"/>
      <c r="I1371" s="62"/>
      <c r="J1371" s="62"/>
      <c r="K1371" s="62"/>
      <c r="L1371" s="62"/>
      <c r="M1371" s="62"/>
      <c r="N1371" s="62"/>
      <c r="O1371" s="62"/>
      <c r="P1371" s="62"/>
      <c r="Q1371" s="3"/>
    </row>
    <row r="1372" spans="2:17" ht="18">
      <c r="B1372" s="58"/>
      <c r="C1372" s="58"/>
      <c r="D1372" s="58"/>
      <c r="E1372" s="58"/>
      <c r="F1372" s="58"/>
      <c r="G1372" s="58"/>
      <c r="H1372" s="58"/>
      <c r="I1372" s="58"/>
      <c r="J1372" s="59"/>
      <c r="K1372" s="59"/>
      <c r="L1372" s="59"/>
      <c r="M1372" s="59"/>
      <c r="N1372" s="59"/>
      <c r="O1372" s="60"/>
      <c r="P1372" s="3"/>
      <c r="Q1372" s="3"/>
    </row>
    <row r="1373" spans="2:17" ht="15">
      <c r="B1373" s="61" t="s">
        <v>99</v>
      </c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</row>
    <row r="1374" spans="2:17" ht="15"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</row>
    <row r="1375" spans="2:17" ht="15"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</row>
    <row r="1376" spans="2:17" ht="15"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</row>
    <row r="1377" spans="2:17" ht="15.75">
      <c r="B1377" s="63"/>
      <c r="C1377" s="64"/>
      <c r="D1377" s="65"/>
      <c r="E1377" s="66"/>
      <c r="F1377" s="66"/>
      <c r="G1377" s="66"/>
      <c r="H1377" s="66"/>
      <c r="I1377" s="66"/>
      <c r="J1377" s="66"/>
      <c r="K1377" s="66"/>
      <c r="L1377" s="66"/>
      <c r="M1377" s="66"/>
      <c r="N1377" s="66"/>
      <c r="O1377" s="66"/>
      <c r="P1377" s="67"/>
      <c r="Q1377" s="3"/>
    </row>
    <row r="1378" spans="2:17" ht="15.75">
      <c r="B1378" s="68"/>
      <c r="C1378" s="69"/>
      <c r="D1378" s="70" t="s">
        <v>109</v>
      </c>
      <c r="E1378" s="71"/>
      <c r="F1378" s="71"/>
      <c r="G1378" s="69"/>
      <c r="H1378" s="72" t="s">
        <v>84</v>
      </c>
      <c r="I1378" s="73"/>
      <c r="J1378" s="171" t="s">
        <v>186</v>
      </c>
      <c r="K1378" s="160"/>
      <c r="L1378" s="160"/>
      <c r="M1378" s="160"/>
      <c r="N1378" s="160"/>
      <c r="O1378" s="161"/>
      <c r="P1378" s="74"/>
      <c r="Q1378" s="3"/>
    </row>
    <row r="1379" spans="2:17" ht="20.25">
      <c r="B1379" s="68"/>
      <c r="C1379" s="75"/>
      <c r="D1379" s="76" t="s">
        <v>110</v>
      </c>
      <c r="E1379" s="71"/>
      <c r="F1379" s="71"/>
      <c r="G1379" s="69"/>
      <c r="H1379" s="72" t="s">
        <v>85</v>
      </c>
      <c r="I1379" s="73"/>
      <c r="J1379" s="171"/>
      <c r="K1379" s="160"/>
      <c r="L1379" s="160"/>
      <c r="M1379" s="160"/>
      <c r="N1379" s="160"/>
      <c r="O1379" s="161"/>
      <c r="P1379" s="74"/>
      <c r="Q1379" s="3"/>
    </row>
    <row r="1380" spans="2:17" ht="15.75">
      <c r="B1380" s="68"/>
      <c r="C1380" s="71"/>
      <c r="D1380" s="71" t="s">
        <v>111</v>
      </c>
      <c r="E1380" s="71"/>
      <c r="F1380" s="71"/>
      <c r="G1380" s="71"/>
      <c r="H1380" s="72" t="s">
        <v>86</v>
      </c>
      <c r="I1380" s="77"/>
      <c r="J1380" s="171" t="s">
        <v>50</v>
      </c>
      <c r="K1380" s="171"/>
      <c r="L1380" s="171"/>
      <c r="M1380" s="171"/>
      <c r="N1380" s="171"/>
      <c r="O1380" s="166"/>
      <c r="P1380" s="74"/>
      <c r="Q1380" s="3"/>
    </row>
    <row r="1381" spans="2:17" ht="15.75">
      <c r="B1381" s="68"/>
      <c r="C1381" s="71"/>
      <c r="D1381" s="71"/>
      <c r="E1381" s="71"/>
      <c r="F1381" s="71"/>
      <c r="G1381" s="71"/>
      <c r="H1381" s="72" t="s">
        <v>112</v>
      </c>
      <c r="I1381" s="73"/>
      <c r="J1381" s="163"/>
      <c r="K1381" s="164"/>
      <c r="L1381" s="164"/>
      <c r="M1381" s="78" t="s">
        <v>113</v>
      </c>
      <c r="N1381" s="165"/>
      <c r="O1381" s="166"/>
      <c r="P1381" s="74"/>
      <c r="Q1381" s="3"/>
    </row>
    <row r="1382" spans="2:17" ht="15.75">
      <c r="B1382" s="68"/>
      <c r="C1382" s="69"/>
      <c r="D1382" s="79" t="s">
        <v>87</v>
      </c>
      <c r="E1382" s="71"/>
      <c r="F1382" s="71"/>
      <c r="G1382" s="71"/>
      <c r="H1382" s="79" t="s">
        <v>87</v>
      </c>
      <c r="I1382" s="71"/>
      <c r="J1382" s="71"/>
      <c r="K1382" s="71"/>
      <c r="L1382" s="71"/>
      <c r="M1382" s="71"/>
      <c r="N1382" s="71"/>
      <c r="O1382" s="71"/>
      <c r="P1382" s="80"/>
      <c r="Q1382" s="3"/>
    </row>
    <row r="1383" spans="2:17" ht="15.75">
      <c r="B1383" s="74"/>
      <c r="C1383" s="81" t="s">
        <v>114</v>
      </c>
      <c r="D1383" s="167" t="s">
        <v>25</v>
      </c>
      <c r="E1383" s="168"/>
      <c r="F1383" s="82"/>
      <c r="G1383" s="83" t="s">
        <v>114</v>
      </c>
      <c r="H1383" s="167" t="s">
        <v>103</v>
      </c>
      <c r="I1383" s="169"/>
      <c r="J1383" s="169"/>
      <c r="K1383" s="169"/>
      <c r="L1383" s="169"/>
      <c r="M1383" s="169"/>
      <c r="N1383" s="169"/>
      <c r="O1383" s="170"/>
      <c r="P1383" s="74"/>
      <c r="Q1383" s="3"/>
    </row>
    <row r="1384" spans="2:17" ht="15.75">
      <c r="B1384" s="74"/>
      <c r="C1384" s="84" t="s">
        <v>88</v>
      </c>
      <c r="D1384" s="158" t="s">
        <v>107</v>
      </c>
      <c r="E1384" s="159" t="s">
        <v>115</v>
      </c>
      <c r="F1384" s="85"/>
      <c r="G1384" s="86" t="s">
        <v>89</v>
      </c>
      <c r="H1384" s="158" t="s">
        <v>166</v>
      </c>
      <c r="I1384" s="160" t="s">
        <v>116</v>
      </c>
      <c r="J1384" s="160" t="s">
        <v>116</v>
      </c>
      <c r="K1384" s="160" t="s">
        <v>116</v>
      </c>
      <c r="L1384" s="160" t="s">
        <v>116</v>
      </c>
      <c r="M1384" s="160" t="s">
        <v>116</v>
      </c>
      <c r="N1384" s="160" t="s">
        <v>116</v>
      </c>
      <c r="O1384" s="161" t="s">
        <v>116</v>
      </c>
      <c r="P1384" s="74"/>
      <c r="Q1384" s="3"/>
    </row>
    <row r="1385" spans="2:17" ht="15.75">
      <c r="B1385" s="74"/>
      <c r="C1385" s="87" t="s">
        <v>51</v>
      </c>
      <c r="D1385" s="158" t="s">
        <v>108</v>
      </c>
      <c r="E1385" s="159" t="s">
        <v>117</v>
      </c>
      <c r="F1385" s="85"/>
      <c r="G1385" s="88" t="s">
        <v>90</v>
      </c>
      <c r="H1385" s="158" t="s">
        <v>161</v>
      </c>
      <c r="I1385" s="160" t="s">
        <v>118</v>
      </c>
      <c r="J1385" s="160" t="s">
        <v>118</v>
      </c>
      <c r="K1385" s="160" t="s">
        <v>118</v>
      </c>
      <c r="L1385" s="160" t="s">
        <v>118</v>
      </c>
      <c r="M1385" s="160" t="s">
        <v>118</v>
      </c>
      <c r="N1385" s="160" t="s">
        <v>118</v>
      </c>
      <c r="O1385" s="161" t="s">
        <v>118</v>
      </c>
      <c r="P1385" s="74"/>
      <c r="Q1385" s="3"/>
    </row>
    <row r="1386" spans="2:17" ht="15.75">
      <c r="B1386" s="68"/>
      <c r="C1386" s="89" t="s">
        <v>91</v>
      </c>
      <c r="D1386" s="90"/>
      <c r="E1386" s="91"/>
      <c r="F1386" s="92"/>
      <c r="G1386" s="89" t="s">
        <v>91</v>
      </c>
      <c r="H1386" s="93"/>
      <c r="I1386" s="93"/>
      <c r="J1386" s="93"/>
      <c r="K1386" s="93"/>
      <c r="L1386" s="93"/>
      <c r="M1386" s="93"/>
      <c r="N1386" s="93"/>
      <c r="O1386" s="93"/>
      <c r="P1386" s="80"/>
      <c r="Q1386" s="3"/>
    </row>
    <row r="1387" spans="2:17" ht="15.75">
      <c r="B1387" s="74"/>
      <c r="C1387" s="84"/>
      <c r="D1387" s="158" t="s">
        <v>107</v>
      </c>
      <c r="E1387" s="162" t="s">
        <v>115</v>
      </c>
      <c r="F1387" s="85"/>
      <c r="G1387" s="86"/>
      <c r="H1387" s="158" t="s">
        <v>166</v>
      </c>
      <c r="I1387" s="160" t="s">
        <v>116</v>
      </c>
      <c r="J1387" s="160" t="s">
        <v>116</v>
      </c>
      <c r="K1387" s="160" t="s">
        <v>116</v>
      </c>
      <c r="L1387" s="160" t="s">
        <v>116</v>
      </c>
      <c r="M1387" s="160" t="s">
        <v>116</v>
      </c>
      <c r="N1387" s="160" t="s">
        <v>116</v>
      </c>
      <c r="O1387" s="161" t="s">
        <v>116</v>
      </c>
      <c r="P1387" s="74"/>
      <c r="Q1387" s="3"/>
    </row>
    <row r="1388" spans="2:17" ht="15.75">
      <c r="B1388" s="74"/>
      <c r="C1388" s="94"/>
      <c r="D1388" s="158" t="s">
        <v>108</v>
      </c>
      <c r="E1388" s="162" t="s">
        <v>117</v>
      </c>
      <c r="F1388" s="85"/>
      <c r="G1388" s="95"/>
      <c r="H1388" s="158" t="s">
        <v>161</v>
      </c>
      <c r="I1388" s="160" t="s">
        <v>118</v>
      </c>
      <c r="J1388" s="160" t="s">
        <v>118</v>
      </c>
      <c r="K1388" s="160" t="s">
        <v>118</v>
      </c>
      <c r="L1388" s="160" t="s">
        <v>118</v>
      </c>
      <c r="M1388" s="160" t="s">
        <v>118</v>
      </c>
      <c r="N1388" s="160" t="s">
        <v>118</v>
      </c>
      <c r="O1388" s="161" t="s">
        <v>118</v>
      </c>
      <c r="P1388" s="74"/>
      <c r="Q1388" s="3"/>
    </row>
    <row r="1389" spans="2:17" ht="15.75">
      <c r="B1389" s="68"/>
      <c r="C1389" s="71"/>
      <c r="D1389" s="71"/>
      <c r="E1389" s="71"/>
      <c r="F1389" s="71"/>
      <c r="G1389" s="96" t="s">
        <v>119</v>
      </c>
      <c r="H1389" s="79"/>
      <c r="I1389" s="79"/>
      <c r="J1389" s="79"/>
      <c r="K1389" s="71"/>
      <c r="L1389" s="71"/>
      <c r="M1389" s="71"/>
      <c r="N1389" s="97"/>
      <c r="O1389" s="69"/>
      <c r="P1389" s="80"/>
      <c r="Q1389" s="3"/>
    </row>
    <row r="1390" spans="2:17" ht="15.75">
      <c r="B1390" s="68"/>
      <c r="C1390" s="98" t="s">
        <v>92</v>
      </c>
      <c r="D1390" s="71"/>
      <c r="E1390" s="71"/>
      <c r="F1390" s="71"/>
      <c r="G1390" s="99" t="s">
        <v>120</v>
      </c>
      <c r="H1390" s="99" t="s">
        <v>121</v>
      </c>
      <c r="I1390" s="99" t="s">
        <v>122</v>
      </c>
      <c r="J1390" s="99" t="s">
        <v>123</v>
      </c>
      <c r="K1390" s="99" t="s">
        <v>124</v>
      </c>
      <c r="L1390" s="100" t="s">
        <v>5</v>
      </c>
      <c r="M1390" s="101"/>
      <c r="N1390" s="102" t="s">
        <v>93</v>
      </c>
      <c r="O1390" s="103" t="s">
        <v>94</v>
      </c>
      <c r="P1390" s="74"/>
      <c r="Q1390" s="3"/>
    </row>
    <row r="1391" spans="2:17" ht="15.75">
      <c r="B1391" s="74"/>
      <c r="C1391" s="104" t="s">
        <v>125</v>
      </c>
      <c r="D1391" s="105" t="str">
        <f>IF(+D1384&gt;"",D1384&amp;"-"&amp;H1384,"")</f>
        <v>Emil Skåtar-Teo Tuominen</v>
      </c>
      <c r="E1391" s="106"/>
      <c r="F1391" s="107"/>
      <c r="G1391" s="108">
        <v>-7</v>
      </c>
      <c r="H1391" s="108">
        <v>-9</v>
      </c>
      <c r="I1391" s="108">
        <v>-4</v>
      </c>
      <c r="J1391" s="108"/>
      <c r="K1391" s="108"/>
      <c r="L1391" s="109">
        <f>IF(ISBLANK(G1391),"",COUNTIF(G1391:K1391,"&gt;=0"))</f>
        <v>0</v>
      </c>
      <c r="M1391" s="110">
        <f>IF(ISBLANK(G1391),"",(IF(LEFT(G1391,1)="-",1,0)+IF(LEFT(H1391,1)="-",1,0)+IF(LEFT(I1391,1)="-",1,0)+IF(LEFT(J1391,1)="-",1,0)+IF(LEFT(K1391,1)="-",1,0)))</f>
        <v>3</v>
      </c>
      <c r="N1391" s="111">
        <f aca="true" t="shared" si="44" ref="N1391:O1395">IF(L1391=3,1,"")</f>
      </c>
      <c r="O1391" s="112">
        <f t="shared" si="44"/>
        <v>1</v>
      </c>
      <c r="P1391" s="74"/>
      <c r="Q1391" s="3"/>
    </row>
    <row r="1392" spans="2:17" ht="15.75">
      <c r="B1392" s="74"/>
      <c r="C1392" s="104" t="s">
        <v>126</v>
      </c>
      <c r="D1392" s="106" t="str">
        <f>IF(D1385&gt;"",D1385&amp;" - "&amp;H1385,"")</f>
        <v>Isak Skåtar - Anders Kittilä</v>
      </c>
      <c r="E1392" s="105"/>
      <c r="F1392" s="107"/>
      <c r="G1392" s="113">
        <v>-1</v>
      </c>
      <c r="H1392" s="108">
        <v>-4</v>
      </c>
      <c r="I1392" s="108">
        <v>-8</v>
      </c>
      <c r="J1392" s="108"/>
      <c r="K1392" s="108"/>
      <c r="L1392" s="109">
        <f>IF(ISBLANK(G1392),"",COUNTIF(G1392:K1392,"&gt;=0"))</f>
        <v>0</v>
      </c>
      <c r="M1392" s="110">
        <f>IF(ISBLANK(G1392),"",(IF(LEFT(G1392,1)="-",1,0)+IF(LEFT(H1392,1)="-",1,0)+IF(LEFT(I1392,1)="-",1,0)+IF(LEFT(J1392,1)="-",1,0)+IF(LEFT(K1392,1)="-",1,0)))</f>
        <v>3</v>
      </c>
      <c r="N1392" s="111">
        <f t="shared" si="44"/>
      </c>
      <c r="O1392" s="112">
        <f t="shared" si="44"/>
        <v>1</v>
      </c>
      <c r="P1392" s="74"/>
      <c r="Q1392" s="3"/>
    </row>
    <row r="1393" spans="2:17" ht="15.75">
      <c r="B1393" s="74"/>
      <c r="C1393" s="114" t="s">
        <v>127</v>
      </c>
      <c r="D1393" s="115" t="str">
        <f>IF(D1387&gt;"",D1387&amp;" / "&amp;D1388,"")</f>
        <v>Emil Skåtar / Isak Skåtar</v>
      </c>
      <c r="E1393" s="116" t="str">
        <f>IF(H1387&gt;"",H1387&amp;" / "&amp;H1388,"")</f>
        <v>Teo Tuominen / Anders Kittilä</v>
      </c>
      <c r="F1393" s="117"/>
      <c r="G1393" s="118">
        <v>-6</v>
      </c>
      <c r="H1393" s="119">
        <v>9</v>
      </c>
      <c r="I1393" s="120">
        <v>5</v>
      </c>
      <c r="J1393" s="120">
        <v>-4</v>
      </c>
      <c r="K1393" s="120">
        <v>-9</v>
      </c>
      <c r="L1393" s="109">
        <f>IF(ISBLANK(G1393),"",COUNTIF(G1393:K1393,"&gt;=0"))</f>
        <v>2</v>
      </c>
      <c r="M1393" s="110">
        <f>IF(ISBLANK(G1393),"",(IF(LEFT(G1393,1)="-",1,0)+IF(LEFT(H1393,1)="-",1,0)+IF(LEFT(I1393,1)="-",1,0)+IF(LEFT(J1393,1)="-",1,0)+IF(LEFT(K1393,1)="-",1,0)))</f>
        <v>3</v>
      </c>
      <c r="N1393" s="111">
        <f t="shared" si="44"/>
      </c>
      <c r="O1393" s="112">
        <f t="shared" si="44"/>
        <v>1</v>
      </c>
      <c r="P1393" s="74"/>
      <c r="Q1393" s="3"/>
    </row>
    <row r="1394" spans="2:17" ht="15.75">
      <c r="B1394" s="74"/>
      <c r="C1394" s="104" t="s">
        <v>128</v>
      </c>
      <c r="D1394" s="106" t="str">
        <f>IF(+D1384&gt;"",D1384&amp;" - "&amp;H1385,"")</f>
        <v>Emil Skåtar - Anders Kittilä</v>
      </c>
      <c r="E1394" s="105"/>
      <c r="F1394" s="107"/>
      <c r="G1394" s="121"/>
      <c r="H1394" s="108"/>
      <c r="I1394" s="108"/>
      <c r="J1394" s="108"/>
      <c r="K1394" s="122"/>
      <c r="L1394" s="109">
        <f>IF(ISBLANK(G1394),"",COUNTIF(G1394:K1394,"&gt;=0"))</f>
      </c>
      <c r="M1394" s="110">
        <f>IF(ISBLANK(G1394),"",(IF(LEFT(G1394,1)="-",1,0)+IF(LEFT(H1394,1)="-",1,0)+IF(LEFT(I1394,1)="-",1,0)+IF(LEFT(J1394,1)="-",1,0)+IF(LEFT(K1394,1)="-",1,0)))</f>
      </c>
      <c r="N1394" s="111">
        <f t="shared" si="44"/>
      </c>
      <c r="O1394" s="112">
        <f t="shared" si="44"/>
      </c>
      <c r="P1394" s="74"/>
      <c r="Q1394" s="3"/>
    </row>
    <row r="1395" spans="2:17" ht="16.5" thickBot="1">
      <c r="B1395" s="74"/>
      <c r="C1395" s="104" t="s">
        <v>129</v>
      </c>
      <c r="D1395" s="106" t="str">
        <f>IF(+D1385&gt;"",D1385&amp;" - "&amp;H1384,"")</f>
        <v>Isak Skåtar - Teo Tuominen</v>
      </c>
      <c r="E1395" s="105"/>
      <c r="F1395" s="107"/>
      <c r="G1395" s="122"/>
      <c r="H1395" s="108"/>
      <c r="I1395" s="122"/>
      <c r="J1395" s="108"/>
      <c r="K1395" s="108"/>
      <c r="L1395" s="109">
        <f>IF(ISBLANK(G1395),"",COUNTIF(G1395:K1395,"&gt;=0"))</f>
      </c>
      <c r="M1395" s="123">
        <f>IF(ISBLANK(G1395),"",(IF(LEFT(G1395,1)="-",1,0)+IF(LEFT(H1395,1)="-",1,0)+IF(LEFT(I1395,1)="-",1,0)+IF(LEFT(J1395,1)="-",1,0)+IF(LEFT(K1395,1)="-",1,0)))</f>
      </c>
      <c r="N1395" s="111">
        <f t="shared" si="44"/>
      </c>
      <c r="O1395" s="112">
        <f t="shared" si="44"/>
      </c>
      <c r="P1395" s="74"/>
      <c r="Q1395" s="3"/>
    </row>
    <row r="1396" spans="2:17" ht="16.5" thickBot="1">
      <c r="B1396" s="68"/>
      <c r="C1396" s="71"/>
      <c r="D1396" s="71"/>
      <c r="E1396" s="71"/>
      <c r="F1396" s="71"/>
      <c r="G1396" s="71"/>
      <c r="H1396" s="71"/>
      <c r="I1396" s="71"/>
      <c r="J1396" s="124" t="s">
        <v>21</v>
      </c>
      <c r="K1396" s="125"/>
      <c r="L1396" s="126">
        <f>IF(ISBLANK(E1391),"",SUM(L1391:L1395))</f>
      </c>
      <c r="M1396" s="127">
        <f>IF(ISBLANK(F1391),"",SUM(M1391:M1395))</f>
      </c>
      <c r="N1396" s="128">
        <f>IF(ISBLANK(G1391),"",SUM(N1391:N1395))</f>
        <v>0</v>
      </c>
      <c r="O1396" s="129">
        <f>IF(ISBLANK(G1391),"",SUM(O1391:O1395))</f>
        <v>3</v>
      </c>
      <c r="P1396" s="74"/>
      <c r="Q1396" s="3"/>
    </row>
    <row r="1397" spans="2:17" ht="15.75">
      <c r="B1397" s="68"/>
      <c r="C1397" s="70" t="s">
        <v>95</v>
      </c>
      <c r="D1397" s="71"/>
      <c r="E1397" s="71"/>
      <c r="F1397" s="71"/>
      <c r="G1397" s="71"/>
      <c r="H1397" s="71"/>
      <c r="I1397" s="71"/>
      <c r="J1397" s="71"/>
      <c r="K1397" s="71"/>
      <c r="L1397" s="71"/>
      <c r="M1397" s="71"/>
      <c r="N1397" s="71"/>
      <c r="O1397" s="71"/>
      <c r="P1397" s="80"/>
      <c r="Q1397" s="3"/>
    </row>
    <row r="1398" spans="2:17" ht="15.75">
      <c r="B1398" s="68"/>
      <c r="C1398" s="130" t="s">
        <v>96</v>
      </c>
      <c r="D1398" s="130"/>
      <c r="E1398" s="130" t="s">
        <v>97</v>
      </c>
      <c r="F1398" s="131"/>
      <c r="G1398" s="130"/>
      <c r="H1398" s="130" t="s">
        <v>8</v>
      </c>
      <c r="I1398" s="131"/>
      <c r="J1398" s="130"/>
      <c r="K1398" s="132" t="s">
        <v>98</v>
      </c>
      <c r="L1398" s="69"/>
      <c r="M1398" s="71"/>
      <c r="N1398" s="71"/>
      <c r="O1398" s="71"/>
      <c r="P1398" s="80"/>
      <c r="Q1398" s="3"/>
    </row>
    <row r="1399" spans="2:17" ht="18.75" thickBot="1">
      <c r="B1399" s="68"/>
      <c r="C1399" s="71"/>
      <c r="D1399" s="71"/>
      <c r="E1399" s="71"/>
      <c r="F1399" s="71"/>
      <c r="G1399" s="71"/>
      <c r="H1399" s="71"/>
      <c r="I1399" s="71"/>
      <c r="J1399" s="71"/>
      <c r="K1399" s="155" t="str">
        <f>IF(N1396=3,D1383,IF(O1396=3,H1383,""))</f>
        <v>GraPi</v>
      </c>
      <c r="L1399" s="156"/>
      <c r="M1399" s="156"/>
      <c r="N1399" s="156"/>
      <c r="O1399" s="157"/>
      <c r="P1399" s="74"/>
      <c r="Q1399" s="3"/>
    </row>
    <row r="1400" spans="2:17" ht="18">
      <c r="B1400" s="133"/>
      <c r="C1400" s="134"/>
      <c r="D1400" s="134"/>
      <c r="E1400" s="134"/>
      <c r="F1400" s="134"/>
      <c r="G1400" s="134"/>
      <c r="H1400" s="134"/>
      <c r="I1400" s="134"/>
      <c r="J1400" s="134"/>
      <c r="K1400" s="135"/>
      <c r="L1400" s="135"/>
      <c r="M1400" s="135"/>
      <c r="N1400" s="135"/>
      <c r="O1400" s="135"/>
      <c r="P1400" s="136"/>
      <c r="Q1400" s="3"/>
    </row>
    <row r="1401" spans="2:17" ht="16.5" thickBot="1">
      <c r="B1401" s="62"/>
      <c r="C1401" s="62"/>
      <c r="D1401" s="62"/>
      <c r="E1401" s="62"/>
      <c r="F1401" s="62"/>
      <c r="G1401" s="62"/>
      <c r="H1401" s="62"/>
      <c r="I1401" s="62"/>
      <c r="J1401" s="62"/>
      <c r="K1401" s="62"/>
      <c r="L1401" s="62"/>
      <c r="M1401" s="62"/>
      <c r="N1401" s="62"/>
      <c r="O1401" s="62"/>
      <c r="P1401" s="62"/>
      <c r="Q1401" s="3"/>
    </row>
    <row r="1402" spans="2:17" ht="18">
      <c r="B1402" s="58"/>
      <c r="C1402" s="58"/>
      <c r="D1402" s="58"/>
      <c r="E1402" s="58"/>
      <c r="F1402" s="58"/>
      <c r="G1402" s="58"/>
      <c r="H1402" s="58"/>
      <c r="I1402" s="58"/>
      <c r="J1402" s="59"/>
      <c r="K1402" s="59"/>
      <c r="L1402" s="59"/>
      <c r="M1402" s="59"/>
      <c r="N1402" s="59"/>
      <c r="O1402" s="60"/>
      <c r="P1402" s="3"/>
      <c r="Q1402" s="3"/>
    </row>
    <row r="1403" spans="2:17" ht="15">
      <c r="B1403" s="61" t="s">
        <v>99</v>
      </c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</row>
    <row r="1406" spans="2:17" ht="15"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</row>
    <row r="1407" spans="2:17" ht="15"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</row>
    <row r="1408" spans="2:17" ht="15.75">
      <c r="B1408" s="63"/>
      <c r="C1408" s="64"/>
      <c r="D1408" s="65"/>
      <c r="E1408" s="66"/>
      <c r="F1408" s="66"/>
      <c r="G1408" s="66"/>
      <c r="H1408" s="66"/>
      <c r="I1408" s="66"/>
      <c r="J1408" s="66"/>
      <c r="K1408" s="66"/>
      <c r="L1408" s="66"/>
      <c r="M1408" s="66"/>
      <c r="N1408" s="66"/>
      <c r="O1408" s="66"/>
      <c r="P1408" s="67"/>
      <c r="Q1408" s="3"/>
    </row>
    <row r="1409" spans="2:17" ht="15.75">
      <c r="B1409" s="68"/>
      <c r="C1409" s="69"/>
      <c r="D1409" s="70" t="s">
        <v>109</v>
      </c>
      <c r="E1409" s="71"/>
      <c r="F1409" s="71"/>
      <c r="G1409" s="69"/>
      <c r="H1409" s="72" t="s">
        <v>84</v>
      </c>
      <c r="I1409" s="73"/>
      <c r="J1409" s="171" t="s">
        <v>186</v>
      </c>
      <c r="K1409" s="160"/>
      <c r="L1409" s="160"/>
      <c r="M1409" s="160"/>
      <c r="N1409" s="160"/>
      <c r="O1409" s="161"/>
      <c r="P1409" s="74"/>
      <c r="Q1409" s="3"/>
    </row>
    <row r="1410" spans="2:17" ht="20.25">
      <c r="B1410" s="68"/>
      <c r="C1410" s="75"/>
      <c r="D1410" s="76" t="s">
        <v>110</v>
      </c>
      <c r="E1410" s="71"/>
      <c r="F1410" s="71"/>
      <c r="G1410" s="69"/>
      <c r="H1410" s="72" t="s">
        <v>85</v>
      </c>
      <c r="I1410" s="73"/>
      <c r="J1410" s="171"/>
      <c r="K1410" s="160"/>
      <c r="L1410" s="160"/>
      <c r="M1410" s="160"/>
      <c r="N1410" s="160"/>
      <c r="O1410" s="161"/>
      <c r="P1410" s="74"/>
      <c r="Q1410" s="3"/>
    </row>
    <row r="1411" spans="2:17" ht="15.75">
      <c r="B1411" s="68"/>
      <c r="C1411" s="71"/>
      <c r="D1411" s="71" t="s">
        <v>111</v>
      </c>
      <c r="E1411" s="71"/>
      <c r="F1411" s="71"/>
      <c r="G1411" s="71"/>
      <c r="H1411" s="72" t="s">
        <v>86</v>
      </c>
      <c r="I1411" s="77"/>
      <c r="J1411" s="171" t="s">
        <v>184</v>
      </c>
      <c r="K1411" s="171"/>
      <c r="L1411" s="171"/>
      <c r="M1411" s="171"/>
      <c r="N1411" s="171"/>
      <c r="O1411" s="166"/>
      <c r="P1411" s="74"/>
      <c r="Q1411" s="3"/>
    </row>
    <row r="1412" spans="2:17" ht="15.75">
      <c r="B1412" s="68"/>
      <c r="C1412" s="71"/>
      <c r="D1412" s="71"/>
      <c r="E1412" s="71"/>
      <c r="F1412" s="71"/>
      <c r="G1412" s="71"/>
      <c r="H1412" s="72" t="s">
        <v>112</v>
      </c>
      <c r="I1412" s="73"/>
      <c r="J1412" s="163"/>
      <c r="K1412" s="164"/>
      <c r="L1412" s="164"/>
      <c r="M1412" s="78" t="s">
        <v>113</v>
      </c>
      <c r="N1412" s="165"/>
      <c r="O1412" s="166"/>
      <c r="P1412" s="74"/>
      <c r="Q1412" s="3"/>
    </row>
    <row r="1413" spans="2:17" ht="15.75">
      <c r="B1413" s="68"/>
      <c r="C1413" s="69"/>
      <c r="D1413" s="79" t="s">
        <v>87</v>
      </c>
      <c r="E1413" s="71"/>
      <c r="F1413" s="71"/>
      <c r="G1413" s="71"/>
      <c r="H1413" s="79" t="s">
        <v>87</v>
      </c>
      <c r="I1413" s="71"/>
      <c r="J1413" s="71"/>
      <c r="K1413" s="71"/>
      <c r="L1413" s="71"/>
      <c r="M1413" s="71"/>
      <c r="N1413" s="71"/>
      <c r="O1413" s="71"/>
      <c r="P1413" s="80"/>
      <c r="Q1413" s="3"/>
    </row>
    <row r="1414" spans="2:17" ht="15.75">
      <c r="B1414" s="74"/>
      <c r="C1414" s="81" t="s">
        <v>114</v>
      </c>
      <c r="D1414" s="167" t="s">
        <v>103</v>
      </c>
      <c r="E1414" s="168"/>
      <c r="F1414" s="82"/>
      <c r="G1414" s="83" t="s">
        <v>114</v>
      </c>
      <c r="H1414" s="167" t="s">
        <v>40</v>
      </c>
      <c r="I1414" s="169"/>
      <c r="J1414" s="169"/>
      <c r="K1414" s="169"/>
      <c r="L1414" s="169"/>
      <c r="M1414" s="169"/>
      <c r="N1414" s="169"/>
      <c r="O1414" s="170"/>
      <c r="P1414" s="74"/>
      <c r="Q1414" s="3"/>
    </row>
    <row r="1415" spans="2:17" ht="15.75">
      <c r="B1415" s="74"/>
      <c r="C1415" s="84" t="s">
        <v>88</v>
      </c>
      <c r="D1415" s="158" t="s">
        <v>166</v>
      </c>
      <c r="E1415" s="159" t="s">
        <v>115</v>
      </c>
      <c r="F1415" s="85"/>
      <c r="G1415" s="86" t="s">
        <v>89</v>
      </c>
      <c r="H1415" s="158" t="s">
        <v>154</v>
      </c>
      <c r="I1415" s="160" t="s">
        <v>116</v>
      </c>
      <c r="J1415" s="160" t="s">
        <v>116</v>
      </c>
      <c r="K1415" s="160" t="s">
        <v>116</v>
      </c>
      <c r="L1415" s="160" t="s">
        <v>116</v>
      </c>
      <c r="M1415" s="160" t="s">
        <v>116</v>
      </c>
      <c r="N1415" s="160" t="s">
        <v>116</v>
      </c>
      <c r="O1415" s="161" t="s">
        <v>116</v>
      </c>
      <c r="P1415" s="74"/>
      <c r="Q1415" s="3"/>
    </row>
    <row r="1416" spans="2:17" ht="15.75">
      <c r="B1416" s="74"/>
      <c r="C1416" s="87" t="s">
        <v>51</v>
      </c>
      <c r="D1416" s="158" t="s">
        <v>161</v>
      </c>
      <c r="E1416" s="159" t="s">
        <v>117</v>
      </c>
      <c r="F1416" s="85"/>
      <c r="G1416" s="88" t="s">
        <v>90</v>
      </c>
      <c r="H1416" s="158" t="s">
        <v>155</v>
      </c>
      <c r="I1416" s="160" t="s">
        <v>118</v>
      </c>
      <c r="J1416" s="160" t="s">
        <v>118</v>
      </c>
      <c r="K1416" s="160" t="s">
        <v>118</v>
      </c>
      <c r="L1416" s="160" t="s">
        <v>118</v>
      </c>
      <c r="M1416" s="160" t="s">
        <v>118</v>
      </c>
      <c r="N1416" s="160" t="s">
        <v>118</v>
      </c>
      <c r="O1416" s="161" t="s">
        <v>118</v>
      </c>
      <c r="P1416" s="74"/>
      <c r="Q1416" s="3"/>
    </row>
    <row r="1417" spans="2:17" ht="15.75">
      <c r="B1417" s="68"/>
      <c r="C1417" s="89" t="s">
        <v>91</v>
      </c>
      <c r="D1417" s="90"/>
      <c r="E1417" s="91"/>
      <c r="F1417" s="92"/>
      <c r="G1417" s="89" t="s">
        <v>91</v>
      </c>
      <c r="H1417" s="93"/>
      <c r="I1417" s="93"/>
      <c r="J1417" s="93"/>
      <c r="K1417" s="93"/>
      <c r="L1417" s="93"/>
      <c r="M1417" s="93"/>
      <c r="N1417" s="93"/>
      <c r="O1417" s="93"/>
      <c r="P1417" s="80"/>
      <c r="Q1417" s="3"/>
    </row>
    <row r="1418" spans="2:17" ht="15.75">
      <c r="B1418" s="74"/>
      <c r="C1418" s="84"/>
      <c r="D1418" s="158" t="s">
        <v>166</v>
      </c>
      <c r="E1418" s="162" t="s">
        <v>115</v>
      </c>
      <c r="F1418" s="85"/>
      <c r="G1418" s="86"/>
      <c r="H1418" s="158" t="s">
        <v>154</v>
      </c>
      <c r="I1418" s="160" t="s">
        <v>116</v>
      </c>
      <c r="J1418" s="160" t="s">
        <v>116</v>
      </c>
      <c r="K1418" s="160" t="s">
        <v>116</v>
      </c>
      <c r="L1418" s="160" t="s">
        <v>116</v>
      </c>
      <c r="M1418" s="160" t="s">
        <v>116</v>
      </c>
      <c r="N1418" s="160" t="s">
        <v>116</v>
      </c>
      <c r="O1418" s="161" t="s">
        <v>116</v>
      </c>
      <c r="P1418" s="74"/>
      <c r="Q1418" s="3"/>
    </row>
    <row r="1419" spans="2:17" ht="15.75">
      <c r="B1419" s="74"/>
      <c r="C1419" s="94"/>
      <c r="D1419" s="158" t="s">
        <v>161</v>
      </c>
      <c r="E1419" s="162" t="s">
        <v>117</v>
      </c>
      <c r="F1419" s="85"/>
      <c r="G1419" s="95"/>
      <c r="H1419" s="158" t="s">
        <v>155</v>
      </c>
      <c r="I1419" s="160" t="s">
        <v>118</v>
      </c>
      <c r="J1419" s="160" t="s">
        <v>118</v>
      </c>
      <c r="K1419" s="160" t="s">
        <v>118</v>
      </c>
      <c r="L1419" s="160" t="s">
        <v>118</v>
      </c>
      <c r="M1419" s="160" t="s">
        <v>118</v>
      </c>
      <c r="N1419" s="160" t="s">
        <v>118</v>
      </c>
      <c r="O1419" s="161" t="s">
        <v>118</v>
      </c>
      <c r="P1419" s="74"/>
      <c r="Q1419" s="3"/>
    </row>
    <row r="1420" spans="2:17" ht="15.75">
      <c r="B1420" s="68"/>
      <c r="C1420" s="71"/>
      <c r="D1420" s="71"/>
      <c r="E1420" s="71"/>
      <c r="F1420" s="71"/>
      <c r="G1420" s="96" t="s">
        <v>119</v>
      </c>
      <c r="H1420" s="79"/>
      <c r="I1420" s="79"/>
      <c r="J1420" s="79"/>
      <c r="K1420" s="71"/>
      <c r="L1420" s="71"/>
      <c r="M1420" s="71"/>
      <c r="N1420" s="97"/>
      <c r="O1420" s="69"/>
      <c r="P1420" s="80"/>
      <c r="Q1420" s="3"/>
    </row>
    <row r="1421" spans="2:17" ht="15.75">
      <c r="B1421" s="68"/>
      <c r="C1421" s="98" t="s">
        <v>92</v>
      </c>
      <c r="D1421" s="71"/>
      <c r="E1421" s="71"/>
      <c r="F1421" s="71"/>
      <c r="G1421" s="99" t="s">
        <v>120</v>
      </c>
      <c r="H1421" s="99" t="s">
        <v>121</v>
      </c>
      <c r="I1421" s="99" t="s">
        <v>122</v>
      </c>
      <c r="J1421" s="99" t="s">
        <v>123</v>
      </c>
      <c r="K1421" s="99" t="s">
        <v>124</v>
      </c>
      <c r="L1421" s="100" t="s">
        <v>5</v>
      </c>
      <c r="M1421" s="101"/>
      <c r="N1421" s="102" t="s">
        <v>93</v>
      </c>
      <c r="O1421" s="103" t="s">
        <v>94</v>
      </c>
      <c r="P1421" s="74"/>
      <c r="Q1421" s="3"/>
    </row>
    <row r="1422" spans="2:17" ht="15.75">
      <c r="B1422" s="74"/>
      <c r="C1422" s="104" t="s">
        <v>125</v>
      </c>
      <c r="D1422" s="105" t="str">
        <f>IF(+D1415&gt;"",D1415&amp;"-"&amp;H1415,"")</f>
        <v>Teo Tuominen-Jarkko Mustonen</v>
      </c>
      <c r="E1422" s="106"/>
      <c r="F1422" s="107"/>
      <c r="G1422" s="108">
        <v>8</v>
      </c>
      <c r="H1422" s="108">
        <v>9</v>
      </c>
      <c r="I1422" s="108">
        <v>-4</v>
      </c>
      <c r="J1422" s="108">
        <v>-10</v>
      </c>
      <c r="K1422" s="108">
        <v>6</v>
      </c>
      <c r="L1422" s="109">
        <f>IF(ISBLANK(G1422),"",COUNTIF(G1422:K1422,"&gt;=0"))</f>
        <v>3</v>
      </c>
      <c r="M1422" s="110">
        <f>IF(ISBLANK(G1422),"",(IF(LEFT(G1422,1)="-",1,0)+IF(LEFT(H1422,1)="-",1,0)+IF(LEFT(I1422,1)="-",1,0)+IF(LEFT(J1422,1)="-",1,0)+IF(LEFT(K1422,1)="-",1,0)))</f>
        <v>2</v>
      </c>
      <c r="N1422" s="111">
        <f aca="true" t="shared" si="45" ref="N1422:O1426">IF(L1422=3,1,"")</f>
        <v>1</v>
      </c>
      <c r="O1422" s="112">
        <f t="shared" si="45"/>
      </c>
      <c r="P1422" s="74"/>
      <c r="Q1422" s="3"/>
    </row>
    <row r="1423" spans="2:17" ht="15.75">
      <c r="B1423" s="74"/>
      <c r="C1423" s="104" t="s">
        <v>126</v>
      </c>
      <c r="D1423" s="106" t="str">
        <f>IF(D1416&gt;"",D1416&amp;" - "&amp;H1416,"")</f>
        <v>Anders Kittilä - Luukas Wuorenjuuri</v>
      </c>
      <c r="E1423" s="105"/>
      <c r="F1423" s="107"/>
      <c r="G1423" s="113">
        <v>4</v>
      </c>
      <c r="H1423" s="108">
        <v>3</v>
      </c>
      <c r="I1423" s="108">
        <v>9</v>
      </c>
      <c r="J1423" s="108"/>
      <c r="K1423" s="108"/>
      <c r="L1423" s="109">
        <f>IF(ISBLANK(G1423),"",COUNTIF(G1423:K1423,"&gt;=0"))</f>
        <v>3</v>
      </c>
      <c r="M1423" s="110">
        <f>IF(ISBLANK(G1423),"",(IF(LEFT(G1423,1)="-",1,0)+IF(LEFT(H1423,1)="-",1,0)+IF(LEFT(I1423,1)="-",1,0)+IF(LEFT(J1423,1)="-",1,0)+IF(LEFT(K1423,1)="-",1,0)))</f>
        <v>0</v>
      </c>
      <c r="N1423" s="111">
        <f t="shared" si="45"/>
        <v>1</v>
      </c>
      <c r="O1423" s="112">
        <f t="shared" si="45"/>
      </c>
      <c r="P1423" s="74"/>
      <c r="Q1423" s="3"/>
    </row>
    <row r="1424" spans="2:17" ht="15.75">
      <c r="B1424" s="74"/>
      <c r="C1424" s="114" t="s">
        <v>127</v>
      </c>
      <c r="D1424" s="115" t="str">
        <f>IF(D1418&gt;"",D1418&amp;" / "&amp;D1419,"")</f>
        <v>Teo Tuominen / Anders Kittilä</v>
      </c>
      <c r="E1424" s="116" t="str">
        <f>IF(H1418&gt;"",H1418&amp;" / "&amp;H1419,"")</f>
        <v>Jarkko Mustonen / Luukas Wuorenjuuri</v>
      </c>
      <c r="F1424" s="117"/>
      <c r="G1424" s="118">
        <v>-9</v>
      </c>
      <c r="H1424" s="119">
        <v>4</v>
      </c>
      <c r="I1424" s="120">
        <v>7</v>
      </c>
      <c r="J1424" s="120">
        <v>-8</v>
      </c>
      <c r="K1424" s="120">
        <v>2</v>
      </c>
      <c r="L1424" s="109">
        <f>IF(ISBLANK(G1424),"",COUNTIF(G1424:K1424,"&gt;=0"))</f>
        <v>3</v>
      </c>
      <c r="M1424" s="110">
        <f>IF(ISBLANK(G1424),"",(IF(LEFT(G1424,1)="-",1,0)+IF(LEFT(H1424,1)="-",1,0)+IF(LEFT(I1424,1)="-",1,0)+IF(LEFT(J1424,1)="-",1,0)+IF(LEFT(K1424,1)="-",1,0)))</f>
        <v>2</v>
      </c>
      <c r="N1424" s="111">
        <f t="shared" si="45"/>
        <v>1</v>
      </c>
      <c r="O1424" s="112">
        <f t="shared" si="45"/>
      </c>
      <c r="P1424" s="74"/>
      <c r="Q1424" s="3"/>
    </row>
    <row r="1425" spans="2:17" ht="15.75">
      <c r="B1425" s="74"/>
      <c r="C1425" s="104" t="s">
        <v>128</v>
      </c>
      <c r="D1425" s="106" t="str">
        <f>IF(+D1415&gt;"",D1415&amp;" - "&amp;H1416,"")</f>
        <v>Teo Tuominen - Luukas Wuorenjuuri</v>
      </c>
      <c r="E1425" s="105"/>
      <c r="F1425" s="107"/>
      <c r="G1425" s="121"/>
      <c r="H1425" s="108"/>
      <c r="I1425" s="108"/>
      <c r="J1425" s="108"/>
      <c r="K1425" s="122"/>
      <c r="L1425" s="109">
        <f>IF(ISBLANK(G1425),"",COUNTIF(G1425:K1425,"&gt;=0"))</f>
      </c>
      <c r="M1425" s="110">
        <f>IF(ISBLANK(G1425),"",(IF(LEFT(G1425,1)="-",1,0)+IF(LEFT(H1425,1)="-",1,0)+IF(LEFT(I1425,1)="-",1,0)+IF(LEFT(J1425,1)="-",1,0)+IF(LEFT(K1425,1)="-",1,0)))</f>
      </c>
      <c r="N1425" s="111">
        <f t="shared" si="45"/>
      </c>
      <c r="O1425" s="112">
        <f t="shared" si="45"/>
      </c>
      <c r="P1425" s="74"/>
      <c r="Q1425" s="3"/>
    </row>
    <row r="1426" spans="2:17" ht="16.5" thickBot="1">
      <c r="B1426" s="74"/>
      <c r="C1426" s="104" t="s">
        <v>129</v>
      </c>
      <c r="D1426" s="106" t="str">
        <f>IF(+D1416&gt;"",D1416&amp;" - "&amp;H1415,"")</f>
        <v>Anders Kittilä - Jarkko Mustonen</v>
      </c>
      <c r="E1426" s="105"/>
      <c r="F1426" s="107"/>
      <c r="G1426" s="122"/>
      <c r="H1426" s="108"/>
      <c r="I1426" s="122"/>
      <c r="J1426" s="108"/>
      <c r="K1426" s="108"/>
      <c r="L1426" s="109">
        <f>IF(ISBLANK(G1426),"",COUNTIF(G1426:K1426,"&gt;=0"))</f>
      </c>
      <c r="M1426" s="123">
        <f>IF(ISBLANK(G1426),"",(IF(LEFT(G1426,1)="-",1,0)+IF(LEFT(H1426,1)="-",1,0)+IF(LEFT(I1426,1)="-",1,0)+IF(LEFT(J1426,1)="-",1,0)+IF(LEFT(K1426,1)="-",1,0)))</f>
      </c>
      <c r="N1426" s="111">
        <f t="shared" si="45"/>
      </c>
      <c r="O1426" s="112">
        <f t="shared" si="45"/>
      </c>
      <c r="P1426" s="74"/>
      <c r="Q1426" s="3"/>
    </row>
    <row r="1427" spans="2:17" ht="16.5" thickBot="1">
      <c r="B1427" s="68"/>
      <c r="C1427" s="71"/>
      <c r="D1427" s="71"/>
      <c r="E1427" s="71"/>
      <c r="F1427" s="71"/>
      <c r="G1427" s="71"/>
      <c r="H1427" s="71"/>
      <c r="I1427" s="71"/>
      <c r="J1427" s="124" t="s">
        <v>21</v>
      </c>
      <c r="K1427" s="125"/>
      <c r="L1427" s="126">
        <f>IF(ISBLANK(E1422),"",SUM(L1422:L1426))</f>
      </c>
      <c r="M1427" s="127">
        <f>IF(ISBLANK(F1422),"",SUM(M1422:M1426))</f>
      </c>
      <c r="N1427" s="128">
        <f>IF(ISBLANK(G1422),"",SUM(N1422:N1426))</f>
        <v>3</v>
      </c>
      <c r="O1427" s="129">
        <f>IF(ISBLANK(G1422),"",SUM(O1422:O1426))</f>
        <v>0</v>
      </c>
      <c r="P1427" s="74"/>
      <c r="Q1427" s="3"/>
    </row>
    <row r="1428" spans="2:17" ht="15.75">
      <c r="B1428" s="68"/>
      <c r="C1428" s="70" t="s">
        <v>95</v>
      </c>
      <c r="D1428" s="71"/>
      <c r="E1428" s="71"/>
      <c r="F1428" s="71"/>
      <c r="G1428" s="71"/>
      <c r="H1428" s="71"/>
      <c r="I1428" s="71"/>
      <c r="J1428" s="71"/>
      <c r="K1428" s="71"/>
      <c r="L1428" s="71"/>
      <c r="M1428" s="71"/>
      <c r="N1428" s="71"/>
      <c r="O1428" s="71"/>
      <c r="P1428" s="80"/>
      <c r="Q1428" s="3"/>
    </row>
    <row r="1429" spans="2:17" ht="15.75">
      <c r="B1429" s="68"/>
      <c r="C1429" s="130" t="s">
        <v>96</v>
      </c>
      <c r="D1429" s="130"/>
      <c r="E1429" s="130" t="s">
        <v>97</v>
      </c>
      <c r="F1429" s="131"/>
      <c r="G1429" s="130"/>
      <c r="H1429" s="130" t="s">
        <v>8</v>
      </c>
      <c r="I1429" s="131"/>
      <c r="J1429" s="130"/>
      <c r="K1429" s="132" t="s">
        <v>98</v>
      </c>
      <c r="L1429" s="69"/>
      <c r="M1429" s="71"/>
      <c r="N1429" s="71"/>
      <c r="O1429" s="71"/>
      <c r="P1429" s="80"/>
      <c r="Q1429" s="3"/>
    </row>
    <row r="1430" spans="2:17" ht="18.75" thickBot="1">
      <c r="B1430" s="68"/>
      <c r="C1430" s="71"/>
      <c r="D1430" s="71"/>
      <c r="E1430" s="71"/>
      <c r="F1430" s="71"/>
      <c r="G1430" s="71"/>
      <c r="H1430" s="71"/>
      <c r="I1430" s="71"/>
      <c r="J1430" s="71"/>
      <c r="K1430" s="155" t="str">
        <f>IF(N1427=3,D1414,IF(O1427=3,H1414,""))</f>
        <v>GraPi</v>
      </c>
      <c r="L1430" s="156"/>
      <c r="M1430" s="156"/>
      <c r="N1430" s="156"/>
      <c r="O1430" s="157"/>
      <c r="P1430" s="74"/>
      <c r="Q1430" s="3"/>
    </row>
    <row r="1431" spans="2:17" ht="18">
      <c r="B1431" s="133"/>
      <c r="C1431" s="134"/>
      <c r="D1431" s="134"/>
      <c r="E1431" s="134"/>
      <c r="F1431" s="134"/>
      <c r="G1431" s="134"/>
      <c r="H1431" s="134"/>
      <c r="I1431" s="134"/>
      <c r="J1431" s="134"/>
      <c r="K1431" s="135"/>
      <c r="L1431" s="135"/>
      <c r="M1431" s="135"/>
      <c r="N1431" s="135"/>
      <c r="O1431" s="135"/>
      <c r="P1431" s="136"/>
      <c r="Q1431" s="3"/>
    </row>
    <row r="1432" spans="2:17" ht="16.5" thickBot="1">
      <c r="B1432" s="62"/>
      <c r="C1432" s="62"/>
      <c r="D1432" s="62"/>
      <c r="E1432" s="62"/>
      <c r="F1432" s="62"/>
      <c r="G1432" s="62"/>
      <c r="H1432" s="62"/>
      <c r="I1432" s="62"/>
      <c r="J1432" s="62"/>
      <c r="K1432" s="62"/>
      <c r="L1432" s="62"/>
      <c r="M1432" s="62"/>
      <c r="N1432" s="62"/>
      <c r="O1432" s="62"/>
      <c r="P1432" s="62"/>
      <c r="Q1432" s="3"/>
    </row>
    <row r="1433" spans="2:17" ht="18">
      <c r="B1433" s="58"/>
      <c r="C1433" s="58"/>
      <c r="D1433" s="58"/>
      <c r="E1433" s="58"/>
      <c r="F1433" s="58"/>
      <c r="G1433" s="58"/>
      <c r="H1433" s="58"/>
      <c r="I1433" s="58"/>
      <c r="J1433" s="59"/>
      <c r="K1433" s="59"/>
      <c r="L1433" s="59"/>
      <c r="M1433" s="59"/>
      <c r="N1433" s="59"/>
      <c r="O1433" s="60"/>
      <c r="P1433" s="3"/>
      <c r="Q1433" s="3"/>
    </row>
    <row r="1434" spans="2:17" ht="15">
      <c r="B1434" s="61" t="s">
        <v>99</v>
      </c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</row>
    <row r="1435" spans="2:17" ht="15"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</row>
    <row r="1436" spans="2:17" ht="15"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</row>
    <row r="1437" spans="2:17" ht="15"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</row>
    <row r="1438" spans="2:17" ht="15.75">
      <c r="B1438" s="63"/>
      <c r="C1438" s="64"/>
      <c r="D1438" s="65"/>
      <c r="E1438" s="66"/>
      <c r="F1438" s="66"/>
      <c r="G1438" s="66"/>
      <c r="H1438" s="66"/>
      <c r="I1438" s="66"/>
      <c r="J1438" s="66"/>
      <c r="K1438" s="66"/>
      <c r="L1438" s="66"/>
      <c r="M1438" s="66"/>
      <c r="N1438" s="66"/>
      <c r="O1438" s="66"/>
      <c r="P1438" s="67"/>
      <c r="Q1438" s="3"/>
    </row>
    <row r="1439" spans="2:17" ht="15.75">
      <c r="B1439" s="68"/>
      <c r="C1439" s="69"/>
      <c r="D1439" s="70" t="s">
        <v>109</v>
      </c>
      <c r="E1439" s="71"/>
      <c r="F1439" s="71"/>
      <c r="G1439" s="69"/>
      <c r="H1439" s="72" t="s">
        <v>84</v>
      </c>
      <c r="I1439" s="73"/>
      <c r="J1439" s="171" t="s">
        <v>186</v>
      </c>
      <c r="K1439" s="160"/>
      <c r="L1439" s="160"/>
      <c r="M1439" s="160"/>
      <c r="N1439" s="160"/>
      <c r="O1439" s="161"/>
      <c r="P1439" s="74"/>
      <c r="Q1439" s="3"/>
    </row>
    <row r="1440" spans="2:17" ht="20.25">
      <c r="B1440" s="68"/>
      <c r="C1440" s="75"/>
      <c r="D1440" s="76" t="s">
        <v>110</v>
      </c>
      <c r="E1440" s="71"/>
      <c r="F1440" s="71"/>
      <c r="G1440" s="69"/>
      <c r="H1440" s="72" t="s">
        <v>85</v>
      </c>
      <c r="I1440" s="73"/>
      <c r="J1440" s="171"/>
      <c r="K1440" s="160"/>
      <c r="L1440" s="160"/>
      <c r="M1440" s="160"/>
      <c r="N1440" s="160"/>
      <c r="O1440" s="161"/>
      <c r="P1440" s="74"/>
      <c r="Q1440" s="3"/>
    </row>
    <row r="1441" spans="2:17" ht="15.75">
      <c r="B1441" s="68"/>
      <c r="C1441" s="71"/>
      <c r="D1441" s="71" t="s">
        <v>111</v>
      </c>
      <c r="E1441" s="71"/>
      <c r="F1441" s="71"/>
      <c r="G1441" s="71"/>
      <c r="H1441" s="72" t="s">
        <v>86</v>
      </c>
      <c r="I1441" s="77"/>
      <c r="J1441" s="171" t="s">
        <v>64</v>
      </c>
      <c r="K1441" s="171"/>
      <c r="L1441" s="171"/>
      <c r="M1441" s="171"/>
      <c r="N1441" s="171"/>
      <c r="O1441" s="166"/>
      <c r="P1441" s="74"/>
      <c r="Q1441" s="3"/>
    </row>
    <row r="1442" spans="2:17" ht="15.75">
      <c r="B1442" s="68"/>
      <c r="C1442" s="71"/>
      <c r="D1442" s="71"/>
      <c r="E1442" s="71"/>
      <c r="F1442" s="71"/>
      <c r="G1442" s="71"/>
      <c r="H1442" s="72" t="s">
        <v>112</v>
      </c>
      <c r="I1442" s="73"/>
      <c r="J1442" s="163"/>
      <c r="K1442" s="164"/>
      <c r="L1442" s="164"/>
      <c r="M1442" s="78" t="s">
        <v>113</v>
      </c>
      <c r="N1442" s="165"/>
      <c r="O1442" s="166"/>
      <c r="P1442" s="74"/>
      <c r="Q1442" s="3"/>
    </row>
    <row r="1443" spans="2:17" ht="15.75">
      <c r="B1443" s="68"/>
      <c r="C1443" s="69"/>
      <c r="D1443" s="79" t="s">
        <v>87</v>
      </c>
      <c r="E1443" s="71"/>
      <c r="F1443" s="71"/>
      <c r="G1443" s="71"/>
      <c r="H1443" s="79" t="s">
        <v>87</v>
      </c>
      <c r="I1443" s="71"/>
      <c r="J1443" s="71"/>
      <c r="K1443" s="71"/>
      <c r="L1443" s="71"/>
      <c r="M1443" s="71"/>
      <c r="N1443" s="71"/>
      <c r="O1443" s="71"/>
      <c r="P1443" s="80"/>
      <c r="Q1443" s="3"/>
    </row>
    <row r="1444" spans="2:17" ht="15.75">
      <c r="B1444" s="74"/>
      <c r="C1444" s="81" t="s">
        <v>114</v>
      </c>
      <c r="D1444" s="167" t="s">
        <v>74</v>
      </c>
      <c r="E1444" s="168"/>
      <c r="F1444" s="82"/>
      <c r="G1444" s="83" t="s">
        <v>114</v>
      </c>
      <c r="H1444" s="167" t="s">
        <v>78</v>
      </c>
      <c r="I1444" s="169"/>
      <c r="J1444" s="169"/>
      <c r="K1444" s="169"/>
      <c r="L1444" s="169"/>
      <c r="M1444" s="169"/>
      <c r="N1444" s="169"/>
      <c r="O1444" s="170"/>
      <c r="P1444" s="74"/>
      <c r="Q1444" s="3"/>
    </row>
    <row r="1445" spans="2:17" ht="15.75">
      <c r="B1445" s="74"/>
      <c r="C1445" s="84" t="s">
        <v>88</v>
      </c>
      <c r="D1445" s="158" t="s">
        <v>149</v>
      </c>
      <c r="E1445" s="159" t="s">
        <v>115</v>
      </c>
      <c r="F1445" s="85"/>
      <c r="G1445" s="86" t="s">
        <v>89</v>
      </c>
      <c r="H1445" s="158" t="s">
        <v>164</v>
      </c>
      <c r="I1445" s="160" t="s">
        <v>116</v>
      </c>
      <c r="J1445" s="160" t="s">
        <v>116</v>
      </c>
      <c r="K1445" s="160" t="s">
        <v>116</v>
      </c>
      <c r="L1445" s="160" t="s">
        <v>116</v>
      </c>
      <c r="M1445" s="160" t="s">
        <v>116</v>
      </c>
      <c r="N1445" s="160" t="s">
        <v>116</v>
      </c>
      <c r="O1445" s="161" t="s">
        <v>116</v>
      </c>
      <c r="P1445" s="74"/>
      <c r="Q1445" s="3"/>
    </row>
    <row r="1446" spans="2:17" ht="15.75">
      <c r="B1446" s="74"/>
      <c r="C1446" s="87" t="s">
        <v>51</v>
      </c>
      <c r="D1446" s="158" t="s">
        <v>185</v>
      </c>
      <c r="E1446" s="159" t="s">
        <v>117</v>
      </c>
      <c r="F1446" s="85"/>
      <c r="G1446" s="88" t="s">
        <v>90</v>
      </c>
      <c r="H1446" s="158" t="s">
        <v>165</v>
      </c>
      <c r="I1446" s="160" t="s">
        <v>118</v>
      </c>
      <c r="J1446" s="160" t="s">
        <v>118</v>
      </c>
      <c r="K1446" s="160" t="s">
        <v>118</v>
      </c>
      <c r="L1446" s="160" t="s">
        <v>118</v>
      </c>
      <c r="M1446" s="160" t="s">
        <v>118</v>
      </c>
      <c r="N1446" s="160" t="s">
        <v>118</v>
      </c>
      <c r="O1446" s="161" t="s">
        <v>118</v>
      </c>
      <c r="P1446" s="74"/>
      <c r="Q1446" s="3"/>
    </row>
    <row r="1447" spans="2:17" ht="15.75">
      <c r="B1447" s="68"/>
      <c r="C1447" s="89" t="s">
        <v>91</v>
      </c>
      <c r="D1447" s="90"/>
      <c r="E1447" s="91"/>
      <c r="F1447" s="92"/>
      <c r="G1447" s="89" t="s">
        <v>91</v>
      </c>
      <c r="H1447" s="93"/>
      <c r="I1447" s="93"/>
      <c r="J1447" s="93"/>
      <c r="K1447" s="93"/>
      <c r="L1447" s="93"/>
      <c r="M1447" s="93"/>
      <c r="N1447" s="93"/>
      <c r="O1447" s="93"/>
      <c r="P1447" s="80"/>
      <c r="Q1447" s="3"/>
    </row>
    <row r="1448" spans="2:17" ht="15.75">
      <c r="B1448" s="74"/>
      <c r="C1448" s="84"/>
      <c r="D1448" s="158" t="s">
        <v>149</v>
      </c>
      <c r="E1448" s="162" t="s">
        <v>115</v>
      </c>
      <c r="F1448" s="85"/>
      <c r="G1448" s="86"/>
      <c r="H1448" s="158" t="s">
        <v>164</v>
      </c>
      <c r="I1448" s="160" t="s">
        <v>116</v>
      </c>
      <c r="J1448" s="160" t="s">
        <v>116</v>
      </c>
      <c r="K1448" s="160" t="s">
        <v>116</v>
      </c>
      <c r="L1448" s="160" t="s">
        <v>116</v>
      </c>
      <c r="M1448" s="160" t="s">
        <v>116</v>
      </c>
      <c r="N1448" s="160" t="s">
        <v>116</v>
      </c>
      <c r="O1448" s="161" t="s">
        <v>116</v>
      </c>
      <c r="P1448" s="74"/>
      <c r="Q1448" s="3"/>
    </row>
    <row r="1449" spans="2:17" ht="15.75">
      <c r="B1449" s="74"/>
      <c r="C1449" s="94"/>
      <c r="D1449" s="158" t="s">
        <v>185</v>
      </c>
      <c r="E1449" s="162" t="s">
        <v>117</v>
      </c>
      <c r="F1449" s="85"/>
      <c r="G1449" s="95"/>
      <c r="H1449" s="158" t="s">
        <v>165</v>
      </c>
      <c r="I1449" s="160" t="s">
        <v>118</v>
      </c>
      <c r="J1449" s="160" t="s">
        <v>118</v>
      </c>
      <c r="K1449" s="160" t="s">
        <v>118</v>
      </c>
      <c r="L1449" s="160" t="s">
        <v>118</v>
      </c>
      <c r="M1449" s="160" t="s">
        <v>118</v>
      </c>
      <c r="N1449" s="160" t="s">
        <v>118</v>
      </c>
      <c r="O1449" s="161" t="s">
        <v>118</v>
      </c>
      <c r="P1449" s="74"/>
      <c r="Q1449" s="3"/>
    </row>
    <row r="1450" spans="2:17" ht="15.75">
      <c r="B1450" s="68"/>
      <c r="C1450" s="71"/>
      <c r="D1450" s="71"/>
      <c r="E1450" s="71"/>
      <c r="F1450" s="71"/>
      <c r="G1450" s="96" t="s">
        <v>119</v>
      </c>
      <c r="H1450" s="79"/>
      <c r="I1450" s="79"/>
      <c r="J1450" s="79"/>
      <c r="K1450" s="71"/>
      <c r="L1450" s="71"/>
      <c r="M1450" s="71"/>
      <c r="N1450" s="97"/>
      <c r="O1450" s="69"/>
      <c r="P1450" s="80"/>
      <c r="Q1450" s="3"/>
    </row>
    <row r="1451" spans="2:17" ht="15.75">
      <c r="B1451" s="68"/>
      <c r="C1451" s="98" t="s">
        <v>92</v>
      </c>
      <c r="D1451" s="71"/>
      <c r="E1451" s="71"/>
      <c r="F1451" s="71"/>
      <c r="G1451" s="99" t="s">
        <v>120</v>
      </c>
      <c r="H1451" s="99" t="s">
        <v>121</v>
      </c>
      <c r="I1451" s="99" t="s">
        <v>122</v>
      </c>
      <c r="J1451" s="99" t="s">
        <v>123</v>
      </c>
      <c r="K1451" s="99" t="s">
        <v>124</v>
      </c>
      <c r="L1451" s="100" t="s">
        <v>5</v>
      </c>
      <c r="M1451" s="101"/>
      <c r="N1451" s="102" t="s">
        <v>93</v>
      </c>
      <c r="O1451" s="103" t="s">
        <v>94</v>
      </c>
      <c r="P1451" s="74"/>
      <c r="Q1451" s="3"/>
    </row>
    <row r="1452" spans="2:17" ht="15.75">
      <c r="B1452" s="74"/>
      <c r="C1452" s="104" t="s">
        <v>125</v>
      </c>
      <c r="D1452" s="105" t="str">
        <f>IF(+D1445&gt;"",D1445&amp;"-"&amp;H1445,"")</f>
        <v>Kimi Ollonen-Lauri Jalkanen</v>
      </c>
      <c r="E1452" s="106"/>
      <c r="F1452" s="107"/>
      <c r="G1452" s="108">
        <v>-6</v>
      </c>
      <c r="H1452" s="108">
        <v>-7</v>
      </c>
      <c r="I1452" s="108">
        <v>-2</v>
      </c>
      <c r="J1452" s="108"/>
      <c r="K1452" s="108"/>
      <c r="L1452" s="109">
        <f>IF(ISBLANK(G1452),"",COUNTIF(G1452:K1452,"&gt;=0"))</f>
        <v>0</v>
      </c>
      <c r="M1452" s="110">
        <f>IF(ISBLANK(G1452),"",(IF(LEFT(G1452,1)="-",1,0)+IF(LEFT(H1452,1)="-",1,0)+IF(LEFT(I1452,1)="-",1,0)+IF(LEFT(J1452,1)="-",1,0)+IF(LEFT(K1452,1)="-",1,0)))</f>
        <v>3</v>
      </c>
      <c r="N1452" s="111">
        <f aca="true" t="shared" si="46" ref="N1452:O1456">IF(L1452=3,1,"")</f>
      </c>
      <c r="O1452" s="112">
        <f t="shared" si="46"/>
        <v>1</v>
      </c>
      <c r="P1452" s="74"/>
      <c r="Q1452" s="3"/>
    </row>
    <row r="1453" spans="2:17" ht="15.75">
      <c r="B1453" s="74"/>
      <c r="C1453" s="104" t="s">
        <v>126</v>
      </c>
      <c r="D1453" s="106" t="str">
        <f>IF(D1446&gt;"",D1446&amp;" - "&amp;H1446,"")</f>
        <v>Teemu Keronen - Joonas Sopanen</v>
      </c>
      <c r="E1453" s="105"/>
      <c r="F1453" s="107"/>
      <c r="G1453" s="113">
        <v>-9</v>
      </c>
      <c r="H1453" s="108">
        <v>-4</v>
      </c>
      <c r="I1453" s="108">
        <f>--9</f>
        <v>9</v>
      </c>
      <c r="J1453" s="108"/>
      <c r="K1453" s="108"/>
      <c r="L1453" s="109">
        <f>IF(ISBLANK(G1453),"",COUNTIF(G1453:K1453,"&gt;=0"))</f>
        <v>1</v>
      </c>
      <c r="M1453" s="110">
        <f>IF(ISBLANK(G1453),"",(IF(LEFT(G1453,1)="-",1,0)+IF(LEFT(H1453,1)="-",1,0)+IF(LEFT(I1453,1)="-",1,0)+IF(LEFT(J1453,1)="-",1,0)+IF(LEFT(K1453,1)="-",1,0)))</f>
        <v>2</v>
      </c>
      <c r="N1453" s="111">
        <f t="shared" si="46"/>
      </c>
      <c r="O1453" s="112">
        <f t="shared" si="46"/>
      </c>
      <c r="P1453" s="74"/>
      <c r="Q1453" s="3"/>
    </row>
    <row r="1454" spans="2:17" ht="15.75">
      <c r="B1454" s="74"/>
      <c r="C1454" s="114" t="s">
        <v>127</v>
      </c>
      <c r="D1454" s="115" t="str">
        <f>IF(D1448&gt;"",D1448&amp;" / "&amp;D1449,"")</f>
        <v>Kimi Ollonen / Teemu Keronen</v>
      </c>
      <c r="E1454" s="116" t="str">
        <f>IF(H1448&gt;"",H1448&amp;" / "&amp;H1449,"")</f>
        <v>Lauri Jalkanen / Joonas Sopanen</v>
      </c>
      <c r="F1454" s="117"/>
      <c r="G1454" s="118">
        <v>-7</v>
      </c>
      <c r="H1454" s="119">
        <v>-4</v>
      </c>
      <c r="I1454" s="120">
        <v>-5</v>
      </c>
      <c r="J1454" s="120"/>
      <c r="K1454" s="120"/>
      <c r="L1454" s="109">
        <f>IF(ISBLANK(G1454),"",COUNTIF(G1454:K1454,"&gt;=0"))</f>
        <v>0</v>
      </c>
      <c r="M1454" s="110">
        <f>IF(ISBLANK(G1454),"",(IF(LEFT(G1454,1)="-",1,0)+IF(LEFT(H1454,1)="-",1,0)+IF(LEFT(I1454,1)="-",1,0)+IF(LEFT(J1454,1)="-",1,0)+IF(LEFT(K1454,1)="-",1,0)))</f>
        <v>3</v>
      </c>
      <c r="N1454" s="111">
        <f t="shared" si="46"/>
      </c>
      <c r="O1454" s="112">
        <f t="shared" si="46"/>
        <v>1</v>
      </c>
      <c r="P1454" s="74"/>
      <c r="Q1454" s="3"/>
    </row>
    <row r="1455" spans="2:17" ht="15.75">
      <c r="B1455" s="74"/>
      <c r="C1455" s="104" t="s">
        <v>128</v>
      </c>
      <c r="D1455" s="106" t="str">
        <f>IF(+D1445&gt;"",D1445&amp;" - "&amp;H1446,"")</f>
        <v>Kimi Ollonen - Joonas Sopanen</v>
      </c>
      <c r="E1455" s="105"/>
      <c r="F1455" s="107"/>
      <c r="G1455" s="121"/>
      <c r="H1455" s="108"/>
      <c r="I1455" s="108"/>
      <c r="J1455" s="108"/>
      <c r="K1455" s="122"/>
      <c r="L1455" s="109">
        <f>IF(ISBLANK(G1455),"",COUNTIF(G1455:K1455,"&gt;=0"))</f>
      </c>
      <c r="M1455" s="110">
        <f>IF(ISBLANK(G1455),"",(IF(LEFT(G1455,1)="-",1,0)+IF(LEFT(H1455,1)="-",1,0)+IF(LEFT(I1455,1)="-",1,0)+IF(LEFT(J1455,1)="-",1,0)+IF(LEFT(K1455,1)="-",1,0)))</f>
      </c>
      <c r="N1455" s="111">
        <f t="shared" si="46"/>
      </c>
      <c r="O1455" s="112">
        <f t="shared" si="46"/>
      </c>
      <c r="P1455" s="74"/>
      <c r="Q1455" s="3"/>
    </row>
    <row r="1456" spans="2:17" ht="16.5" thickBot="1">
      <c r="B1456" s="74"/>
      <c r="C1456" s="104" t="s">
        <v>129</v>
      </c>
      <c r="D1456" s="106" t="str">
        <f>IF(+D1446&gt;"",D1446&amp;" - "&amp;H1445,"")</f>
        <v>Teemu Keronen - Lauri Jalkanen</v>
      </c>
      <c r="E1456" s="105"/>
      <c r="F1456" s="107"/>
      <c r="G1456" s="122"/>
      <c r="H1456" s="108"/>
      <c r="I1456" s="122"/>
      <c r="J1456" s="108"/>
      <c r="K1456" s="108"/>
      <c r="L1456" s="109">
        <f>IF(ISBLANK(G1456),"",COUNTIF(G1456:K1456,"&gt;=0"))</f>
      </c>
      <c r="M1456" s="123">
        <f>IF(ISBLANK(G1456),"",(IF(LEFT(G1456,1)="-",1,0)+IF(LEFT(H1456,1)="-",1,0)+IF(LEFT(I1456,1)="-",1,0)+IF(LEFT(J1456,1)="-",1,0)+IF(LEFT(K1456,1)="-",1,0)))</f>
      </c>
      <c r="N1456" s="111">
        <f t="shared" si="46"/>
      </c>
      <c r="O1456" s="112">
        <f t="shared" si="46"/>
      </c>
      <c r="P1456" s="74"/>
      <c r="Q1456" s="3"/>
    </row>
    <row r="1457" spans="2:17" ht="16.5" thickBot="1">
      <c r="B1457" s="68"/>
      <c r="C1457" s="71"/>
      <c r="D1457" s="71"/>
      <c r="E1457" s="71"/>
      <c r="F1457" s="71"/>
      <c r="G1457" s="71"/>
      <c r="H1457" s="71"/>
      <c r="I1457" s="71"/>
      <c r="J1457" s="124" t="s">
        <v>21</v>
      </c>
      <c r="K1457" s="125"/>
      <c r="L1457" s="126">
        <f>IF(ISBLANK(E1452),"",SUM(L1452:L1456))</f>
      </c>
      <c r="M1457" s="127">
        <f>IF(ISBLANK(F1452),"",SUM(M1452:M1456))</f>
      </c>
      <c r="N1457" s="128">
        <f>IF(ISBLANK(G1452),"",SUM(N1452:N1456))</f>
        <v>0</v>
      </c>
      <c r="O1457" s="129">
        <f>IF(ISBLANK(G1452),"",SUM(O1452:O1456))</f>
        <v>2</v>
      </c>
      <c r="P1457" s="74"/>
      <c r="Q1457" s="3"/>
    </row>
    <row r="1458" spans="2:17" ht="15.75">
      <c r="B1458" s="68"/>
      <c r="C1458" s="70" t="s">
        <v>95</v>
      </c>
      <c r="D1458" s="71"/>
      <c r="E1458" s="71"/>
      <c r="F1458" s="71"/>
      <c r="G1458" s="71"/>
      <c r="H1458" s="71"/>
      <c r="I1458" s="71"/>
      <c r="J1458" s="71"/>
      <c r="K1458" s="71"/>
      <c r="L1458" s="71"/>
      <c r="M1458" s="71"/>
      <c r="N1458" s="71"/>
      <c r="O1458" s="71"/>
      <c r="P1458" s="80"/>
      <c r="Q1458" s="3"/>
    </row>
    <row r="1459" spans="2:17" ht="15.75">
      <c r="B1459" s="68"/>
      <c r="C1459" s="130" t="s">
        <v>96</v>
      </c>
      <c r="D1459" s="130"/>
      <c r="E1459" s="130" t="s">
        <v>97</v>
      </c>
      <c r="F1459" s="131"/>
      <c r="G1459" s="130"/>
      <c r="H1459" s="130" t="s">
        <v>8</v>
      </c>
      <c r="I1459" s="131"/>
      <c r="J1459" s="130"/>
      <c r="K1459" s="132" t="s">
        <v>98</v>
      </c>
      <c r="L1459" s="69"/>
      <c r="M1459" s="71"/>
      <c r="N1459" s="71"/>
      <c r="O1459" s="71"/>
      <c r="P1459" s="80"/>
      <c r="Q1459" s="3"/>
    </row>
    <row r="1460" spans="2:17" ht="18.75" thickBot="1">
      <c r="B1460" s="68"/>
      <c r="C1460" s="71"/>
      <c r="D1460" s="71"/>
      <c r="E1460" s="71"/>
      <c r="F1460" s="71"/>
      <c r="G1460" s="71"/>
      <c r="H1460" s="71"/>
      <c r="I1460" s="71"/>
      <c r="J1460" s="71"/>
      <c r="K1460" s="155">
        <f>IF(N1457=3,D1444,IF(O1457=3,H1444,""))</f>
      </c>
      <c r="L1460" s="156"/>
      <c r="M1460" s="156"/>
      <c r="N1460" s="156"/>
      <c r="O1460" s="157"/>
      <c r="P1460" s="74"/>
      <c r="Q1460" s="3"/>
    </row>
    <row r="1461" spans="2:17" ht="18">
      <c r="B1461" s="133"/>
      <c r="C1461" s="134"/>
      <c r="D1461" s="134"/>
      <c r="E1461" s="134"/>
      <c r="F1461" s="134"/>
      <c r="G1461" s="134"/>
      <c r="H1461" s="134"/>
      <c r="I1461" s="134"/>
      <c r="J1461" s="134"/>
      <c r="K1461" s="135"/>
      <c r="L1461" s="135"/>
      <c r="M1461" s="135"/>
      <c r="N1461" s="135"/>
      <c r="O1461" s="135"/>
      <c r="P1461" s="136"/>
      <c r="Q1461" s="3"/>
    </row>
    <row r="1462" spans="2:17" ht="16.5" thickBot="1">
      <c r="B1462" s="62"/>
      <c r="C1462" s="62"/>
      <c r="D1462" s="62"/>
      <c r="E1462" s="62"/>
      <c r="F1462" s="62"/>
      <c r="G1462" s="62"/>
      <c r="H1462" s="62"/>
      <c r="I1462" s="62"/>
      <c r="J1462" s="62"/>
      <c r="K1462" s="62"/>
      <c r="L1462" s="62"/>
      <c r="M1462" s="62"/>
      <c r="N1462" s="62"/>
      <c r="O1462" s="62"/>
      <c r="P1462" s="62"/>
      <c r="Q1462" s="3"/>
    </row>
    <row r="1463" spans="2:17" ht="18">
      <c r="B1463" s="58"/>
      <c r="C1463" s="58"/>
      <c r="D1463" s="58"/>
      <c r="E1463" s="58"/>
      <c r="F1463" s="58"/>
      <c r="G1463" s="58"/>
      <c r="H1463" s="58"/>
      <c r="I1463" s="58"/>
      <c r="J1463" s="59"/>
      <c r="K1463" s="59"/>
      <c r="L1463" s="59"/>
      <c r="M1463" s="59"/>
      <c r="N1463" s="59"/>
      <c r="O1463" s="60"/>
      <c r="P1463" s="3"/>
      <c r="Q1463" s="3"/>
    </row>
    <row r="1464" spans="2:17" ht="15">
      <c r="B1464" s="61" t="s">
        <v>99</v>
      </c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</row>
    <row r="1465" spans="2:17" ht="15"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</row>
    <row r="1466" spans="2:17" ht="15"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</row>
    <row r="1467" spans="2:17" ht="15"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</row>
    <row r="1468" spans="2:17" ht="15.75">
      <c r="B1468" s="63"/>
      <c r="C1468" s="64"/>
      <c r="D1468" s="65"/>
      <c r="E1468" s="66"/>
      <c r="F1468" s="66"/>
      <c r="G1468" s="66"/>
      <c r="H1468" s="66"/>
      <c r="I1468" s="66"/>
      <c r="J1468" s="66"/>
      <c r="K1468" s="66"/>
      <c r="L1468" s="66"/>
      <c r="M1468" s="66"/>
      <c r="N1468" s="66"/>
      <c r="O1468" s="66"/>
      <c r="P1468" s="67"/>
      <c r="Q1468" s="3"/>
    </row>
    <row r="1469" spans="2:17" ht="15.75">
      <c r="B1469" s="68"/>
      <c r="C1469" s="69"/>
      <c r="D1469" s="70" t="s">
        <v>109</v>
      </c>
      <c r="E1469" s="71"/>
      <c r="F1469" s="71"/>
      <c r="G1469" s="69"/>
      <c r="H1469" s="72" t="s">
        <v>84</v>
      </c>
      <c r="I1469" s="73"/>
      <c r="J1469" s="171" t="s">
        <v>187</v>
      </c>
      <c r="K1469" s="160"/>
      <c r="L1469" s="160"/>
      <c r="M1469" s="160"/>
      <c r="N1469" s="160"/>
      <c r="O1469" s="161"/>
      <c r="P1469" s="74"/>
      <c r="Q1469" s="3"/>
    </row>
    <row r="1470" spans="2:17" ht="20.25">
      <c r="B1470" s="68"/>
      <c r="C1470" s="75"/>
      <c r="D1470" s="76" t="s">
        <v>110</v>
      </c>
      <c r="E1470" s="71"/>
      <c r="F1470" s="71"/>
      <c r="G1470" s="69"/>
      <c r="H1470" s="72" t="s">
        <v>85</v>
      </c>
      <c r="I1470" s="73"/>
      <c r="J1470" s="171"/>
      <c r="K1470" s="160"/>
      <c r="L1470" s="160"/>
      <c r="M1470" s="160"/>
      <c r="N1470" s="160"/>
      <c r="O1470" s="161"/>
      <c r="P1470" s="74"/>
      <c r="Q1470" s="3"/>
    </row>
    <row r="1471" spans="2:17" ht="15.75">
      <c r="B1471" s="68"/>
      <c r="C1471" s="71"/>
      <c r="D1471" s="71" t="s">
        <v>111</v>
      </c>
      <c r="E1471" s="71"/>
      <c r="F1471" s="71"/>
      <c r="G1471" s="71"/>
      <c r="H1471" s="72" t="s">
        <v>86</v>
      </c>
      <c r="I1471" s="77"/>
      <c r="J1471" s="171" t="s">
        <v>27</v>
      </c>
      <c r="K1471" s="171"/>
      <c r="L1471" s="171"/>
      <c r="M1471" s="171"/>
      <c r="N1471" s="171"/>
      <c r="O1471" s="166"/>
      <c r="P1471" s="74"/>
      <c r="Q1471" s="3"/>
    </row>
    <row r="1472" spans="2:17" ht="15.75">
      <c r="B1472" s="68"/>
      <c r="C1472" s="71"/>
      <c r="D1472" s="71"/>
      <c r="E1472" s="71"/>
      <c r="F1472" s="71"/>
      <c r="G1472" s="71"/>
      <c r="H1472" s="72" t="s">
        <v>112</v>
      </c>
      <c r="I1472" s="73"/>
      <c r="J1472" s="163"/>
      <c r="K1472" s="164"/>
      <c r="L1472" s="164"/>
      <c r="M1472" s="78" t="s">
        <v>113</v>
      </c>
      <c r="N1472" s="165"/>
      <c r="O1472" s="166"/>
      <c r="P1472" s="74"/>
      <c r="Q1472" s="3"/>
    </row>
    <row r="1473" spans="2:17" ht="15.75">
      <c r="B1473" s="68"/>
      <c r="C1473" s="69"/>
      <c r="D1473" s="79" t="s">
        <v>87</v>
      </c>
      <c r="E1473" s="71"/>
      <c r="F1473" s="71"/>
      <c r="G1473" s="71"/>
      <c r="H1473" s="79" t="s">
        <v>87</v>
      </c>
      <c r="I1473" s="71"/>
      <c r="J1473" s="71"/>
      <c r="K1473" s="71"/>
      <c r="L1473" s="71"/>
      <c r="M1473" s="71"/>
      <c r="N1473" s="71"/>
      <c r="O1473" s="71"/>
      <c r="P1473" s="80"/>
      <c r="Q1473" s="3"/>
    </row>
    <row r="1474" spans="2:17" ht="15.75">
      <c r="B1474" s="74"/>
      <c r="C1474" s="81" t="s">
        <v>114</v>
      </c>
      <c r="D1474" s="167" t="s">
        <v>57</v>
      </c>
      <c r="E1474" s="168"/>
      <c r="F1474" s="82"/>
      <c r="G1474" s="83" t="s">
        <v>114</v>
      </c>
      <c r="H1474" s="167" t="s">
        <v>19</v>
      </c>
      <c r="I1474" s="169"/>
      <c r="J1474" s="169"/>
      <c r="K1474" s="169"/>
      <c r="L1474" s="169"/>
      <c r="M1474" s="169"/>
      <c r="N1474" s="169"/>
      <c r="O1474" s="170"/>
      <c r="P1474" s="74"/>
      <c r="Q1474" s="3"/>
    </row>
    <row r="1475" spans="2:17" ht="15.75">
      <c r="B1475" s="74"/>
      <c r="C1475" s="84" t="s">
        <v>88</v>
      </c>
      <c r="D1475" s="158" t="s">
        <v>188</v>
      </c>
      <c r="E1475" s="159" t="s">
        <v>115</v>
      </c>
      <c r="F1475" s="85"/>
      <c r="G1475" s="86" t="s">
        <v>89</v>
      </c>
      <c r="H1475" s="158" t="s">
        <v>190</v>
      </c>
      <c r="I1475" s="160" t="s">
        <v>116</v>
      </c>
      <c r="J1475" s="160" t="s">
        <v>116</v>
      </c>
      <c r="K1475" s="160" t="s">
        <v>116</v>
      </c>
      <c r="L1475" s="160" t="s">
        <v>116</v>
      </c>
      <c r="M1475" s="160" t="s">
        <v>116</v>
      </c>
      <c r="N1475" s="160" t="s">
        <v>116</v>
      </c>
      <c r="O1475" s="161" t="s">
        <v>116</v>
      </c>
      <c r="P1475" s="74"/>
      <c r="Q1475" s="3"/>
    </row>
    <row r="1476" spans="2:17" ht="15.75">
      <c r="B1476" s="74"/>
      <c r="C1476" s="87" t="s">
        <v>51</v>
      </c>
      <c r="D1476" s="158" t="s">
        <v>189</v>
      </c>
      <c r="E1476" s="159" t="s">
        <v>117</v>
      </c>
      <c r="F1476" s="85"/>
      <c r="G1476" s="88" t="s">
        <v>90</v>
      </c>
      <c r="H1476" s="158" t="s">
        <v>191</v>
      </c>
      <c r="I1476" s="160" t="s">
        <v>118</v>
      </c>
      <c r="J1476" s="160" t="s">
        <v>118</v>
      </c>
      <c r="K1476" s="160" t="s">
        <v>118</v>
      </c>
      <c r="L1476" s="160" t="s">
        <v>118</v>
      </c>
      <c r="M1476" s="160" t="s">
        <v>118</v>
      </c>
      <c r="N1476" s="160" t="s">
        <v>118</v>
      </c>
      <c r="O1476" s="161" t="s">
        <v>118</v>
      </c>
      <c r="P1476" s="74"/>
      <c r="Q1476" s="3"/>
    </row>
    <row r="1477" spans="2:17" ht="15.75">
      <c r="B1477" s="68"/>
      <c r="C1477" s="89" t="s">
        <v>91</v>
      </c>
      <c r="D1477" s="90"/>
      <c r="E1477" s="91"/>
      <c r="F1477" s="92"/>
      <c r="G1477" s="89" t="s">
        <v>91</v>
      </c>
      <c r="H1477" s="93"/>
      <c r="I1477" s="93"/>
      <c r="J1477" s="93"/>
      <c r="K1477" s="93"/>
      <c r="L1477" s="93"/>
      <c r="M1477" s="93"/>
      <c r="N1477" s="93"/>
      <c r="O1477" s="93"/>
      <c r="P1477" s="80"/>
      <c r="Q1477" s="3"/>
    </row>
    <row r="1478" spans="2:17" ht="15.75">
      <c r="B1478" s="74"/>
      <c r="C1478" s="84"/>
      <c r="D1478" s="158" t="s">
        <v>188</v>
      </c>
      <c r="E1478" s="162" t="s">
        <v>115</v>
      </c>
      <c r="F1478" s="85"/>
      <c r="G1478" s="86"/>
      <c r="H1478" s="158" t="s">
        <v>190</v>
      </c>
      <c r="I1478" s="160" t="s">
        <v>116</v>
      </c>
      <c r="J1478" s="160" t="s">
        <v>116</v>
      </c>
      <c r="K1478" s="160" t="s">
        <v>116</v>
      </c>
      <c r="L1478" s="160" t="s">
        <v>116</v>
      </c>
      <c r="M1478" s="160" t="s">
        <v>116</v>
      </c>
      <c r="N1478" s="160" t="s">
        <v>116</v>
      </c>
      <c r="O1478" s="161" t="s">
        <v>116</v>
      </c>
      <c r="P1478" s="74"/>
      <c r="Q1478" s="3"/>
    </row>
    <row r="1479" spans="2:17" ht="15.75">
      <c r="B1479" s="74"/>
      <c r="C1479" s="94"/>
      <c r="D1479" s="158" t="s">
        <v>192</v>
      </c>
      <c r="E1479" s="162" t="s">
        <v>117</v>
      </c>
      <c r="F1479" s="85"/>
      <c r="G1479" s="95"/>
      <c r="H1479" s="158" t="s">
        <v>191</v>
      </c>
      <c r="I1479" s="160" t="s">
        <v>118</v>
      </c>
      <c r="J1479" s="160" t="s">
        <v>118</v>
      </c>
      <c r="K1479" s="160" t="s">
        <v>118</v>
      </c>
      <c r="L1479" s="160" t="s">
        <v>118</v>
      </c>
      <c r="M1479" s="160" t="s">
        <v>118</v>
      </c>
      <c r="N1479" s="160" t="s">
        <v>118</v>
      </c>
      <c r="O1479" s="161" t="s">
        <v>118</v>
      </c>
      <c r="P1479" s="74"/>
      <c r="Q1479" s="3"/>
    </row>
    <row r="1480" spans="2:17" ht="15.75">
      <c r="B1480" s="68"/>
      <c r="C1480" s="71"/>
      <c r="D1480" s="71"/>
      <c r="E1480" s="71"/>
      <c r="F1480" s="71"/>
      <c r="G1480" s="96" t="s">
        <v>119</v>
      </c>
      <c r="H1480" s="79"/>
      <c r="I1480" s="79"/>
      <c r="J1480" s="79"/>
      <c r="K1480" s="71"/>
      <c r="L1480" s="71"/>
      <c r="M1480" s="71"/>
      <c r="N1480" s="97"/>
      <c r="O1480" s="69"/>
      <c r="P1480" s="80"/>
      <c r="Q1480" s="3"/>
    </row>
    <row r="1481" spans="2:17" ht="15.75">
      <c r="B1481" s="68"/>
      <c r="C1481" s="98" t="s">
        <v>92</v>
      </c>
      <c r="D1481" s="71"/>
      <c r="E1481" s="71"/>
      <c r="F1481" s="71"/>
      <c r="G1481" s="99" t="s">
        <v>120</v>
      </c>
      <c r="H1481" s="99" t="s">
        <v>121</v>
      </c>
      <c r="I1481" s="99" t="s">
        <v>122</v>
      </c>
      <c r="J1481" s="99" t="s">
        <v>123</v>
      </c>
      <c r="K1481" s="99" t="s">
        <v>124</v>
      </c>
      <c r="L1481" s="100" t="s">
        <v>5</v>
      </c>
      <c r="M1481" s="101"/>
      <c r="N1481" s="102" t="s">
        <v>93</v>
      </c>
      <c r="O1481" s="103" t="s">
        <v>94</v>
      </c>
      <c r="P1481" s="74"/>
      <c r="Q1481" s="3"/>
    </row>
    <row r="1482" spans="2:17" ht="15.75">
      <c r="B1482" s="74"/>
      <c r="C1482" s="104" t="s">
        <v>125</v>
      </c>
      <c r="D1482" s="105" t="str">
        <f>IF(+D1475&gt;"",D1475&amp;"-"&amp;H1475,"")</f>
        <v>Elma Nurmiaho-Pihla Eriksson</v>
      </c>
      <c r="E1482" s="106"/>
      <c r="F1482" s="107"/>
      <c r="G1482" s="108">
        <v>-6</v>
      </c>
      <c r="H1482" s="108">
        <v>-4</v>
      </c>
      <c r="I1482" s="108">
        <v>-7</v>
      </c>
      <c r="J1482" s="108"/>
      <c r="K1482" s="108"/>
      <c r="L1482" s="109">
        <f>IF(ISBLANK(G1482),"",COUNTIF(G1482:K1482,"&gt;=0"))</f>
        <v>0</v>
      </c>
      <c r="M1482" s="110">
        <f>IF(ISBLANK(G1482),"",(IF(LEFT(G1482,1)="-",1,0)+IF(LEFT(H1482,1)="-",1,0)+IF(LEFT(I1482,1)="-",1,0)+IF(LEFT(J1482,1)="-",1,0)+IF(LEFT(K1482,1)="-",1,0)))</f>
        <v>3</v>
      </c>
      <c r="N1482" s="111">
        <f aca="true" t="shared" si="47" ref="N1482:O1486">IF(L1482=3,1,"")</f>
      </c>
      <c r="O1482" s="112">
        <f t="shared" si="47"/>
        <v>1</v>
      </c>
      <c r="P1482" s="74"/>
      <c r="Q1482" s="3"/>
    </row>
    <row r="1483" spans="2:17" ht="15.75">
      <c r="B1483" s="74"/>
      <c r="C1483" s="104" t="s">
        <v>126</v>
      </c>
      <c r="D1483" s="106" t="str">
        <f>IF(D1476&gt;"",D1476&amp;" - "&amp;H1476,"")</f>
        <v>Alexandra Lotto - Annika Lundström</v>
      </c>
      <c r="E1483" s="105"/>
      <c r="F1483" s="107"/>
      <c r="G1483" s="113">
        <v>-4</v>
      </c>
      <c r="H1483" s="108">
        <v>-3</v>
      </c>
      <c r="I1483" s="108">
        <v>-3</v>
      </c>
      <c r="J1483" s="108"/>
      <c r="K1483" s="108"/>
      <c r="L1483" s="109">
        <f>IF(ISBLANK(G1483),"",COUNTIF(G1483:K1483,"&gt;=0"))</f>
        <v>0</v>
      </c>
      <c r="M1483" s="110">
        <f>IF(ISBLANK(G1483),"",(IF(LEFT(G1483,1)="-",1,0)+IF(LEFT(H1483,1)="-",1,0)+IF(LEFT(I1483,1)="-",1,0)+IF(LEFT(J1483,1)="-",1,0)+IF(LEFT(K1483,1)="-",1,0)))</f>
        <v>3</v>
      </c>
      <c r="N1483" s="111">
        <f t="shared" si="47"/>
      </c>
      <c r="O1483" s="112">
        <f t="shared" si="47"/>
        <v>1</v>
      </c>
      <c r="P1483" s="74"/>
      <c r="Q1483" s="3"/>
    </row>
    <row r="1484" spans="2:17" ht="15.75">
      <c r="B1484" s="74"/>
      <c r="C1484" s="114" t="s">
        <v>127</v>
      </c>
      <c r="D1484" s="115" t="str">
        <f>IF(D1478&gt;"",D1478&amp;" / "&amp;D1479,"")</f>
        <v>Elma Nurmiaho / Leila Lukka</v>
      </c>
      <c r="E1484" s="116" t="str">
        <f>IF(H1478&gt;"",H1478&amp;" / "&amp;H1479,"")</f>
        <v>Pihla Eriksson / Annika Lundström</v>
      </c>
      <c r="F1484" s="117"/>
      <c r="G1484" s="118">
        <v>-1</v>
      </c>
      <c r="H1484" s="119">
        <v>-6</v>
      </c>
      <c r="I1484" s="120">
        <v>-1</v>
      </c>
      <c r="J1484" s="120"/>
      <c r="K1484" s="120"/>
      <c r="L1484" s="109">
        <f>IF(ISBLANK(G1484),"",COUNTIF(G1484:K1484,"&gt;=0"))</f>
        <v>0</v>
      </c>
      <c r="M1484" s="110">
        <f>IF(ISBLANK(G1484),"",(IF(LEFT(G1484,1)="-",1,0)+IF(LEFT(H1484,1)="-",1,0)+IF(LEFT(I1484,1)="-",1,0)+IF(LEFT(J1484,1)="-",1,0)+IF(LEFT(K1484,1)="-",1,0)))</f>
        <v>3</v>
      </c>
      <c r="N1484" s="111">
        <f t="shared" si="47"/>
      </c>
      <c r="O1484" s="112">
        <f t="shared" si="47"/>
        <v>1</v>
      </c>
      <c r="P1484" s="74"/>
      <c r="Q1484" s="3"/>
    </row>
    <row r="1485" spans="2:17" ht="15.75">
      <c r="B1485" s="74"/>
      <c r="C1485" s="104" t="s">
        <v>128</v>
      </c>
      <c r="D1485" s="106" t="str">
        <f>IF(+D1475&gt;"",D1475&amp;" - "&amp;H1476,"")</f>
        <v>Elma Nurmiaho - Annika Lundström</v>
      </c>
      <c r="E1485" s="105"/>
      <c r="F1485" s="107"/>
      <c r="G1485" s="121"/>
      <c r="H1485" s="108"/>
      <c r="I1485" s="108"/>
      <c r="J1485" s="108"/>
      <c r="K1485" s="122"/>
      <c r="L1485" s="109">
        <f>IF(ISBLANK(G1485),"",COUNTIF(G1485:K1485,"&gt;=0"))</f>
      </c>
      <c r="M1485" s="110">
        <f>IF(ISBLANK(G1485),"",(IF(LEFT(G1485,1)="-",1,0)+IF(LEFT(H1485,1)="-",1,0)+IF(LEFT(I1485,1)="-",1,0)+IF(LEFT(J1485,1)="-",1,0)+IF(LEFT(K1485,1)="-",1,0)))</f>
      </c>
      <c r="N1485" s="111">
        <f t="shared" si="47"/>
      </c>
      <c r="O1485" s="112">
        <f t="shared" si="47"/>
      </c>
      <c r="P1485" s="74"/>
      <c r="Q1485" s="3"/>
    </row>
    <row r="1486" spans="2:17" ht="16.5" thickBot="1">
      <c r="B1486" s="74"/>
      <c r="C1486" s="104" t="s">
        <v>129</v>
      </c>
      <c r="D1486" s="106" t="str">
        <f>IF(+D1476&gt;"",D1476&amp;" - "&amp;H1475,"")</f>
        <v>Alexandra Lotto - Pihla Eriksson</v>
      </c>
      <c r="E1486" s="105"/>
      <c r="F1486" s="107"/>
      <c r="G1486" s="122"/>
      <c r="H1486" s="108"/>
      <c r="I1486" s="122"/>
      <c r="J1486" s="108"/>
      <c r="K1486" s="108"/>
      <c r="L1486" s="109">
        <f>IF(ISBLANK(G1486),"",COUNTIF(G1486:K1486,"&gt;=0"))</f>
      </c>
      <c r="M1486" s="123">
        <f>IF(ISBLANK(G1486),"",(IF(LEFT(G1486,1)="-",1,0)+IF(LEFT(H1486,1)="-",1,0)+IF(LEFT(I1486,1)="-",1,0)+IF(LEFT(J1486,1)="-",1,0)+IF(LEFT(K1486,1)="-",1,0)))</f>
      </c>
      <c r="N1486" s="111">
        <f t="shared" si="47"/>
      </c>
      <c r="O1486" s="112">
        <f t="shared" si="47"/>
      </c>
      <c r="P1486" s="74"/>
      <c r="Q1486" s="3"/>
    </row>
    <row r="1487" spans="2:17" ht="16.5" thickBot="1">
      <c r="B1487" s="68"/>
      <c r="C1487" s="71"/>
      <c r="D1487" s="71"/>
      <c r="E1487" s="71"/>
      <c r="F1487" s="71"/>
      <c r="G1487" s="71"/>
      <c r="H1487" s="71"/>
      <c r="I1487" s="71"/>
      <c r="J1487" s="124" t="s">
        <v>21</v>
      </c>
      <c r="K1487" s="125"/>
      <c r="L1487" s="126">
        <f>IF(ISBLANK(E1482),"",SUM(L1482:L1486))</f>
      </c>
      <c r="M1487" s="127">
        <f>IF(ISBLANK(F1482),"",SUM(M1482:M1486))</f>
      </c>
      <c r="N1487" s="128">
        <f>IF(ISBLANK(G1482),"",SUM(N1482:N1486))</f>
        <v>0</v>
      </c>
      <c r="O1487" s="129">
        <f>IF(ISBLANK(G1482),"",SUM(O1482:O1486))</f>
        <v>3</v>
      </c>
      <c r="P1487" s="74"/>
      <c r="Q1487" s="3"/>
    </row>
    <row r="1488" spans="2:17" ht="15.75">
      <c r="B1488" s="68"/>
      <c r="C1488" s="70" t="s">
        <v>95</v>
      </c>
      <c r="D1488" s="71"/>
      <c r="E1488" s="71"/>
      <c r="F1488" s="71"/>
      <c r="G1488" s="71"/>
      <c r="H1488" s="71"/>
      <c r="I1488" s="71"/>
      <c r="J1488" s="71"/>
      <c r="K1488" s="71"/>
      <c r="L1488" s="71"/>
      <c r="M1488" s="71"/>
      <c r="N1488" s="71"/>
      <c r="O1488" s="71"/>
      <c r="P1488" s="80"/>
      <c r="Q1488" s="3"/>
    </row>
    <row r="1489" spans="2:17" ht="15.75">
      <c r="B1489" s="68"/>
      <c r="C1489" s="130" t="s">
        <v>96</v>
      </c>
      <c r="D1489" s="130"/>
      <c r="E1489" s="130" t="s">
        <v>97</v>
      </c>
      <c r="F1489" s="131"/>
      <c r="G1489" s="130"/>
      <c r="H1489" s="130" t="s">
        <v>8</v>
      </c>
      <c r="I1489" s="131"/>
      <c r="J1489" s="130"/>
      <c r="K1489" s="132" t="s">
        <v>98</v>
      </c>
      <c r="L1489" s="69"/>
      <c r="M1489" s="71"/>
      <c r="N1489" s="71"/>
      <c r="O1489" s="71"/>
      <c r="P1489" s="80"/>
      <c r="Q1489" s="3"/>
    </row>
    <row r="1490" spans="2:17" ht="18.75" thickBot="1">
      <c r="B1490" s="68"/>
      <c r="C1490" s="71"/>
      <c r="D1490" s="71"/>
      <c r="E1490" s="71"/>
      <c r="F1490" s="71"/>
      <c r="G1490" s="71"/>
      <c r="H1490" s="71"/>
      <c r="I1490" s="71"/>
      <c r="J1490" s="71"/>
      <c r="K1490" s="155" t="str">
        <f>IF(N1487=3,D1474,IF(O1487=3,H1474,""))</f>
        <v>MBF 1</v>
      </c>
      <c r="L1490" s="156"/>
      <c r="M1490" s="156"/>
      <c r="N1490" s="156"/>
      <c r="O1490" s="157"/>
      <c r="P1490" s="74"/>
      <c r="Q1490" s="3"/>
    </row>
    <row r="1491" spans="2:17" ht="18">
      <c r="B1491" s="133"/>
      <c r="C1491" s="134"/>
      <c r="D1491" s="134"/>
      <c r="E1491" s="134"/>
      <c r="F1491" s="134"/>
      <c r="G1491" s="134"/>
      <c r="H1491" s="134"/>
      <c r="I1491" s="134"/>
      <c r="J1491" s="134"/>
      <c r="K1491" s="135"/>
      <c r="L1491" s="135"/>
      <c r="M1491" s="135"/>
      <c r="N1491" s="135"/>
      <c r="O1491" s="135"/>
      <c r="P1491" s="136"/>
      <c r="Q1491" s="3"/>
    </row>
    <row r="1492" spans="2:17" ht="16.5" thickBot="1">
      <c r="B1492" s="62"/>
      <c r="C1492" s="62"/>
      <c r="D1492" s="62"/>
      <c r="E1492" s="62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3"/>
    </row>
    <row r="1493" spans="2:17" ht="18">
      <c r="B1493" s="58"/>
      <c r="C1493" s="58"/>
      <c r="D1493" s="58"/>
      <c r="E1493" s="58"/>
      <c r="F1493" s="58"/>
      <c r="G1493" s="58"/>
      <c r="H1493" s="58"/>
      <c r="I1493" s="58"/>
      <c r="J1493" s="59"/>
      <c r="K1493" s="59"/>
      <c r="L1493" s="59"/>
      <c r="M1493" s="59"/>
      <c r="N1493" s="59"/>
      <c r="O1493" s="60"/>
      <c r="P1493" s="3"/>
      <c r="Q1493" s="3"/>
    </row>
    <row r="1494" spans="2:17" ht="15">
      <c r="B1494" s="61" t="s">
        <v>99</v>
      </c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</row>
    <row r="1497" spans="2:17" ht="15"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</row>
    <row r="1498" spans="2:17" ht="15"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</row>
    <row r="1499" spans="2:17" ht="15.75">
      <c r="B1499" s="63"/>
      <c r="C1499" s="64"/>
      <c r="D1499" s="65"/>
      <c r="E1499" s="66"/>
      <c r="F1499" s="66"/>
      <c r="G1499" s="66"/>
      <c r="H1499" s="66"/>
      <c r="I1499" s="66"/>
      <c r="J1499" s="66"/>
      <c r="K1499" s="66"/>
      <c r="L1499" s="66"/>
      <c r="M1499" s="66"/>
      <c r="N1499" s="66"/>
      <c r="O1499" s="66"/>
      <c r="P1499" s="67"/>
      <c r="Q1499" s="3"/>
    </row>
    <row r="1500" spans="2:17" ht="15.75">
      <c r="B1500" s="68"/>
      <c r="C1500" s="69"/>
      <c r="D1500" s="70" t="s">
        <v>109</v>
      </c>
      <c r="E1500" s="71"/>
      <c r="F1500" s="71"/>
      <c r="G1500" s="69"/>
      <c r="H1500" s="72" t="s">
        <v>84</v>
      </c>
      <c r="I1500" s="73"/>
      <c r="J1500" s="171" t="s">
        <v>193</v>
      </c>
      <c r="K1500" s="160"/>
      <c r="L1500" s="160"/>
      <c r="M1500" s="160"/>
      <c r="N1500" s="160"/>
      <c r="O1500" s="161"/>
      <c r="P1500" s="74"/>
      <c r="Q1500" s="3"/>
    </row>
    <row r="1501" spans="2:17" ht="20.25">
      <c r="B1501" s="68"/>
      <c r="C1501" s="75"/>
      <c r="D1501" s="76" t="s">
        <v>110</v>
      </c>
      <c r="E1501" s="71"/>
      <c r="F1501" s="71"/>
      <c r="G1501" s="69"/>
      <c r="H1501" s="72" t="s">
        <v>85</v>
      </c>
      <c r="I1501" s="73"/>
      <c r="J1501" s="171"/>
      <c r="K1501" s="160"/>
      <c r="L1501" s="160"/>
      <c r="M1501" s="160"/>
      <c r="N1501" s="160"/>
      <c r="O1501" s="161"/>
      <c r="P1501" s="74"/>
      <c r="Q1501" s="3"/>
    </row>
    <row r="1502" spans="2:17" ht="15.75">
      <c r="B1502" s="68"/>
      <c r="C1502" s="71"/>
      <c r="D1502" s="71" t="s">
        <v>111</v>
      </c>
      <c r="E1502" s="71"/>
      <c r="F1502" s="71"/>
      <c r="G1502" s="71"/>
      <c r="H1502" s="72" t="s">
        <v>86</v>
      </c>
      <c r="I1502" s="77"/>
      <c r="J1502" s="171" t="s">
        <v>27</v>
      </c>
      <c r="K1502" s="171"/>
      <c r="L1502" s="171"/>
      <c r="M1502" s="171"/>
      <c r="N1502" s="171"/>
      <c r="O1502" s="166"/>
      <c r="P1502" s="74"/>
      <c r="Q1502" s="3"/>
    </row>
    <row r="1503" spans="2:17" ht="15.75">
      <c r="B1503" s="68"/>
      <c r="C1503" s="71"/>
      <c r="D1503" s="71"/>
      <c r="E1503" s="71"/>
      <c r="F1503" s="71"/>
      <c r="G1503" s="71"/>
      <c r="H1503" s="72" t="s">
        <v>112</v>
      </c>
      <c r="I1503" s="73"/>
      <c r="J1503" s="163"/>
      <c r="K1503" s="164"/>
      <c r="L1503" s="164"/>
      <c r="M1503" s="78" t="s">
        <v>113</v>
      </c>
      <c r="N1503" s="165"/>
      <c r="O1503" s="166"/>
      <c r="P1503" s="74"/>
      <c r="Q1503" s="3"/>
    </row>
    <row r="1504" spans="2:17" ht="15.75">
      <c r="B1504" s="68"/>
      <c r="C1504" s="69"/>
      <c r="D1504" s="79" t="s">
        <v>87</v>
      </c>
      <c r="E1504" s="71"/>
      <c r="F1504" s="71"/>
      <c r="G1504" s="71"/>
      <c r="H1504" s="79" t="s">
        <v>87</v>
      </c>
      <c r="I1504" s="71"/>
      <c r="J1504" s="71"/>
      <c r="K1504" s="71"/>
      <c r="L1504" s="71"/>
      <c r="M1504" s="71"/>
      <c r="N1504" s="71"/>
      <c r="O1504" s="71"/>
      <c r="P1504" s="80"/>
      <c r="Q1504" s="3"/>
    </row>
    <row r="1505" spans="2:17" ht="15.75">
      <c r="B1505" s="74"/>
      <c r="C1505" s="81" t="s">
        <v>114</v>
      </c>
      <c r="D1505" s="167" t="s">
        <v>57</v>
      </c>
      <c r="E1505" s="168"/>
      <c r="F1505" s="82"/>
      <c r="G1505" s="83" t="s">
        <v>114</v>
      </c>
      <c r="H1505" s="167" t="s">
        <v>59</v>
      </c>
      <c r="I1505" s="169"/>
      <c r="J1505" s="169"/>
      <c r="K1505" s="169"/>
      <c r="L1505" s="169"/>
      <c r="M1505" s="169"/>
      <c r="N1505" s="169"/>
      <c r="O1505" s="170"/>
      <c r="P1505" s="74"/>
      <c r="Q1505" s="3"/>
    </row>
    <row r="1506" spans="2:17" ht="15.75">
      <c r="B1506" s="74"/>
      <c r="C1506" s="84" t="s">
        <v>88</v>
      </c>
      <c r="D1506" s="158" t="s">
        <v>188</v>
      </c>
      <c r="E1506" s="159" t="s">
        <v>115</v>
      </c>
      <c r="F1506" s="85"/>
      <c r="G1506" s="86" t="s">
        <v>89</v>
      </c>
      <c r="H1506" s="158" t="s">
        <v>194</v>
      </c>
      <c r="I1506" s="160" t="s">
        <v>116</v>
      </c>
      <c r="J1506" s="160" t="s">
        <v>116</v>
      </c>
      <c r="K1506" s="160" t="s">
        <v>116</v>
      </c>
      <c r="L1506" s="160" t="s">
        <v>116</v>
      </c>
      <c r="M1506" s="160" t="s">
        <v>116</v>
      </c>
      <c r="N1506" s="160" t="s">
        <v>116</v>
      </c>
      <c r="O1506" s="161" t="s">
        <v>116</v>
      </c>
      <c r="P1506" s="74"/>
      <c r="Q1506" s="3"/>
    </row>
    <row r="1507" spans="2:17" ht="15.75">
      <c r="B1507" s="74"/>
      <c r="C1507" s="87" t="s">
        <v>51</v>
      </c>
      <c r="D1507" s="158" t="s">
        <v>189</v>
      </c>
      <c r="E1507" s="159" t="s">
        <v>117</v>
      </c>
      <c r="F1507" s="85"/>
      <c r="G1507" s="88" t="s">
        <v>90</v>
      </c>
      <c r="H1507" s="158" t="s">
        <v>195</v>
      </c>
      <c r="I1507" s="160" t="s">
        <v>118</v>
      </c>
      <c r="J1507" s="160" t="s">
        <v>118</v>
      </c>
      <c r="K1507" s="160" t="s">
        <v>118</v>
      </c>
      <c r="L1507" s="160" t="s">
        <v>118</v>
      </c>
      <c r="M1507" s="160" t="s">
        <v>118</v>
      </c>
      <c r="N1507" s="160" t="s">
        <v>118</v>
      </c>
      <c r="O1507" s="161" t="s">
        <v>118</v>
      </c>
      <c r="P1507" s="74"/>
      <c r="Q1507" s="3"/>
    </row>
    <row r="1508" spans="2:17" ht="15.75">
      <c r="B1508" s="68"/>
      <c r="C1508" s="89" t="s">
        <v>91</v>
      </c>
      <c r="D1508" s="90"/>
      <c r="E1508" s="91"/>
      <c r="F1508" s="92"/>
      <c r="G1508" s="89" t="s">
        <v>91</v>
      </c>
      <c r="H1508" s="93"/>
      <c r="I1508" s="93"/>
      <c r="J1508" s="93"/>
      <c r="K1508" s="93"/>
      <c r="L1508" s="93"/>
      <c r="M1508" s="93"/>
      <c r="N1508" s="93"/>
      <c r="O1508" s="93"/>
      <c r="P1508" s="80"/>
      <c r="Q1508" s="3"/>
    </row>
    <row r="1509" spans="2:17" ht="15.75">
      <c r="B1509" s="74"/>
      <c r="C1509" s="84"/>
      <c r="D1509" s="158" t="s">
        <v>188</v>
      </c>
      <c r="E1509" s="162" t="s">
        <v>115</v>
      </c>
      <c r="F1509" s="85"/>
      <c r="G1509" s="86"/>
      <c r="H1509" s="158" t="s">
        <v>194</v>
      </c>
      <c r="I1509" s="160" t="s">
        <v>116</v>
      </c>
      <c r="J1509" s="160" t="s">
        <v>116</v>
      </c>
      <c r="K1509" s="160" t="s">
        <v>116</v>
      </c>
      <c r="L1509" s="160" t="s">
        <v>116</v>
      </c>
      <c r="M1509" s="160" t="s">
        <v>116</v>
      </c>
      <c r="N1509" s="160" t="s">
        <v>116</v>
      </c>
      <c r="O1509" s="161" t="s">
        <v>116</v>
      </c>
      <c r="P1509" s="74"/>
      <c r="Q1509" s="3"/>
    </row>
    <row r="1510" spans="2:17" ht="15.75">
      <c r="B1510" s="74"/>
      <c r="C1510" s="94"/>
      <c r="D1510" s="158" t="s">
        <v>192</v>
      </c>
      <c r="E1510" s="162" t="s">
        <v>117</v>
      </c>
      <c r="F1510" s="85"/>
      <c r="G1510" s="95"/>
      <c r="H1510" s="158" t="s">
        <v>195</v>
      </c>
      <c r="I1510" s="160" t="s">
        <v>118</v>
      </c>
      <c r="J1510" s="160" t="s">
        <v>118</v>
      </c>
      <c r="K1510" s="160" t="s">
        <v>118</v>
      </c>
      <c r="L1510" s="160" t="s">
        <v>118</v>
      </c>
      <c r="M1510" s="160" t="s">
        <v>118</v>
      </c>
      <c r="N1510" s="160" t="s">
        <v>118</v>
      </c>
      <c r="O1510" s="161" t="s">
        <v>118</v>
      </c>
      <c r="P1510" s="74"/>
      <c r="Q1510" s="3"/>
    </row>
    <row r="1511" spans="2:17" ht="15.75">
      <c r="B1511" s="68"/>
      <c r="C1511" s="71"/>
      <c r="D1511" s="71"/>
      <c r="E1511" s="71"/>
      <c r="F1511" s="71"/>
      <c r="G1511" s="96" t="s">
        <v>119</v>
      </c>
      <c r="H1511" s="79"/>
      <c r="I1511" s="79"/>
      <c r="J1511" s="79"/>
      <c r="K1511" s="71"/>
      <c r="L1511" s="71"/>
      <c r="M1511" s="71"/>
      <c r="N1511" s="97"/>
      <c r="O1511" s="69"/>
      <c r="P1511" s="80"/>
      <c r="Q1511" s="3"/>
    </row>
    <row r="1512" spans="2:17" ht="15.75">
      <c r="B1512" s="68"/>
      <c r="C1512" s="98" t="s">
        <v>92</v>
      </c>
      <c r="D1512" s="71"/>
      <c r="E1512" s="71"/>
      <c r="F1512" s="71"/>
      <c r="G1512" s="99" t="s">
        <v>120</v>
      </c>
      <c r="H1512" s="99" t="s">
        <v>121</v>
      </c>
      <c r="I1512" s="99" t="s">
        <v>122</v>
      </c>
      <c r="J1512" s="99" t="s">
        <v>123</v>
      </c>
      <c r="K1512" s="99" t="s">
        <v>124</v>
      </c>
      <c r="L1512" s="100" t="s">
        <v>5</v>
      </c>
      <c r="M1512" s="101"/>
      <c r="N1512" s="102" t="s">
        <v>93</v>
      </c>
      <c r="O1512" s="103" t="s">
        <v>94</v>
      </c>
      <c r="P1512" s="74"/>
      <c r="Q1512" s="3"/>
    </row>
    <row r="1513" spans="2:17" ht="15.75">
      <c r="B1513" s="74"/>
      <c r="C1513" s="104" t="s">
        <v>125</v>
      </c>
      <c r="D1513" s="105" t="str">
        <f>IF(+D1506&gt;"",D1506&amp;"-"&amp;H1506,"")</f>
        <v>Elma Nurmiaho-Anna Salonen</v>
      </c>
      <c r="E1513" s="106"/>
      <c r="F1513" s="107"/>
      <c r="G1513" s="108">
        <v>2</v>
      </c>
      <c r="H1513" s="108">
        <v>4</v>
      </c>
      <c r="I1513" s="108">
        <v>6</v>
      </c>
      <c r="J1513" s="108"/>
      <c r="K1513" s="108"/>
      <c r="L1513" s="109">
        <f>IF(ISBLANK(G1513),"",COUNTIF(G1513:K1513,"&gt;=0"))</f>
        <v>3</v>
      </c>
      <c r="M1513" s="110">
        <f>IF(ISBLANK(G1513),"",(IF(LEFT(G1513,1)="-",1,0)+IF(LEFT(H1513,1)="-",1,0)+IF(LEFT(I1513,1)="-",1,0)+IF(LEFT(J1513,1)="-",1,0)+IF(LEFT(K1513,1)="-",1,0)))</f>
        <v>0</v>
      </c>
      <c r="N1513" s="111">
        <f aca="true" t="shared" si="48" ref="N1513:O1517">IF(L1513=3,1,"")</f>
        <v>1</v>
      </c>
      <c r="O1513" s="112">
        <f t="shared" si="48"/>
      </c>
      <c r="P1513" s="74"/>
      <c r="Q1513" s="3"/>
    </row>
    <row r="1514" spans="2:17" ht="15.75">
      <c r="B1514" s="74"/>
      <c r="C1514" s="104" t="s">
        <v>126</v>
      </c>
      <c r="D1514" s="106" t="str">
        <f>IF(D1507&gt;"",D1507&amp;" - "&amp;H1507,"")</f>
        <v>Alexandra Lotto - Emmi Kannisto</v>
      </c>
      <c r="E1514" s="105"/>
      <c r="F1514" s="107"/>
      <c r="G1514" s="113">
        <v>7</v>
      </c>
      <c r="H1514" s="108">
        <v>2</v>
      </c>
      <c r="I1514" s="108">
        <v>2</v>
      </c>
      <c r="J1514" s="108"/>
      <c r="K1514" s="108"/>
      <c r="L1514" s="109">
        <f>IF(ISBLANK(G1514),"",COUNTIF(G1514:K1514,"&gt;=0"))</f>
        <v>3</v>
      </c>
      <c r="M1514" s="110">
        <f>IF(ISBLANK(G1514),"",(IF(LEFT(G1514,1)="-",1,0)+IF(LEFT(H1514,1)="-",1,0)+IF(LEFT(I1514,1)="-",1,0)+IF(LEFT(J1514,1)="-",1,0)+IF(LEFT(K1514,1)="-",1,0)))</f>
        <v>0</v>
      </c>
      <c r="N1514" s="111">
        <f t="shared" si="48"/>
        <v>1</v>
      </c>
      <c r="O1514" s="112">
        <f t="shared" si="48"/>
      </c>
      <c r="P1514" s="74"/>
      <c r="Q1514" s="3"/>
    </row>
    <row r="1515" spans="2:17" ht="15.75">
      <c r="B1515" s="74"/>
      <c r="C1515" s="114" t="s">
        <v>127</v>
      </c>
      <c r="D1515" s="115" t="str">
        <f>IF(D1509&gt;"",D1509&amp;" / "&amp;D1510,"")</f>
        <v>Elma Nurmiaho / Leila Lukka</v>
      </c>
      <c r="E1515" s="116" t="str">
        <f>IF(H1509&gt;"",H1509&amp;" / "&amp;H1510,"")</f>
        <v>Anna Salonen / Emmi Kannisto</v>
      </c>
      <c r="F1515" s="117"/>
      <c r="G1515" s="118">
        <v>9</v>
      </c>
      <c r="H1515" s="119">
        <v>6</v>
      </c>
      <c r="I1515" s="120">
        <v>2</v>
      </c>
      <c r="J1515" s="120"/>
      <c r="K1515" s="120"/>
      <c r="L1515" s="109">
        <f>IF(ISBLANK(G1515),"",COUNTIF(G1515:K1515,"&gt;=0"))</f>
        <v>3</v>
      </c>
      <c r="M1515" s="110">
        <f>IF(ISBLANK(G1515),"",(IF(LEFT(G1515,1)="-",1,0)+IF(LEFT(H1515,1)="-",1,0)+IF(LEFT(I1515,1)="-",1,0)+IF(LEFT(J1515,1)="-",1,0)+IF(LEFT(K1515,1)="-",1,0)))</f>
        <v>0</v>
      </c>
      <c r="N1515" s="111">
        <f t="shared" si="48"/>
        <v>1</v>
      </c>
      <c r="O1515" s="112">
        <f t="shared" si="48"/>
      </c>
      <c r="P1515" s="74"/>
      <c r="Q1515" s="3"/>
    </row>
    <row r="1516" spans="2:17" ht="15.75">
      <c r="B1516" s="74"/>
      <c r="C1516" s="104" t="s">
        <v>128</v>
      </c>
      <c r="D1516" s="106" t="str">
        <f>IF(+D1506&gt;"",D1506&amp;" - "&amp;H1507,"")</f>
        <v>Elma Nurmiaho - Emmi Kannisto</v>
      </c>
      <c r="E1516" s="105"/>
      <c r="F1516" s="107"/>
      <c r="G1516" s="121"/>
      <c r="H1516" s="108"/>
      <c r="I1516" s="108"/>
      <c r="J1516" s="108"/>
      <c r="K1516" s="122"/>
      <c r="L1516" s="109">
        <f>IF(ISBLANK(G1516),"",COUNTIF(G1516:K1516,"&gt;=0"))</f>
      </c>
      <c r="M1516" s="110">
        <f>IF(ISBLANK(G1516),"",(IF(LEFT(G1516,1)="-",1,0)+IF(LEFT(H1516,1)="-",1,0)+IF(LEFT(I1516,1)="-",1,0)+IF(LEFT(J1516,1)="-",1,0)+IF(LEFT(K1516,1)="-",1,0)))</f>
      </c>
      <c r="N1516" s="111">
        <f t="shared" si="48"/>
      </c>
      <c r="O1516" s="112">
        <f t="shared" si="48"/>
      </c>
      <c r="P1516" s="74"/>
      <c r="Q1516" s="3"/>
    </row>
    <row r="1517" spans="2:17" ht="16.5" thickBot="1">
      <c r="B1517" s="74"/>
      <c r="C1517" s="104" t="s">
        <v>129</v>
      </c>
      <c r="D1517" s="106" t="str">
        <f>IF(+D1507&gt;"",D1507&amp;" - "&amp;H1506,"")</f>
        <v>Alexandra Lotto - Anna Salonen</v>
      </c>
      <c r="E1517" s="105"/>
      <c r="F1517" s="107"/>
      <c r="G1517" s="122"/>
      <c r="H1517" s="108"/>
      <c r="I1517" s="122"/>
      <c r="J1517" s="108"/>
      <c r="K1517" s="108"/>
      <c r="L1517" s="109">
        <f>IF(ISBLANK(G1517),"",COUNTIF(G1517:K1517,"&gt;=0"))</f>
      </c>
      <c r="M1517" s="123">
        <f>IF(ISBLANK(G1517),"",(IF(LEFT(G1517,1)="-",1,0)+IF(LEFT(H1517,1)="-",1,0)+IF(LEFT(I1517,1)="-",1,0)+IF(LEFT(J1517,1)="-",1,0)+IF(LEFT(K1517,1)="-",1,0)))</f>
      </c>
      <c r="N1517" s="111">
        <f t="shared" si="48"/>
      </c>
      <c r="O1517" s="112">
        <f t="shared" si="48"/>
      </c>
      <c r="P1517" s="74"/>
      <c r="Q1517" s="3"/>
    </row>
    <row r="1518" spans="2:17" ht="16.5" thickBot="1">
      <c r="B1518" s="68"/>
      <c r="C1518" s="71"/>
      <c r="D1518" s="71"/>
      <c r="E1518" s="71"/>
      <c r="F1518" s="71"/>
      <c r="G1518" s="71"/>
      <c r="H1518" s="71"/>
      <c r="I1518" s="71"/>
      <c r="J1518" s="124" t="s">
        <v>21</v>
      </c>
      <c r="K1518" s="125"/>
      <c r="L1518" s="126">
        <f>IF(ISBLANK(E1513),"",SUM(L1513:L1517))</f>
      </c>
      <c r="M1518" s="127">
        <f>IF(ISBLANK(F1513),"",SUM(M1513:M1517))</f>
      </c>
      <c r="N1518" s="128">
        <f>IF(ISBLANK(G1513),"",SUM(N1513:N1517))</f>
        <v>3</v>
      </c>
      <c r="O1518" s="129">
        <f>IF(ISBLANK(G1513),"",SUM(O1513:O1517))</f>
        <v>0</v>
      </c>
      <c r="P1518" s="74"/>
      <c r="Q1518" s="3"/>
    </row>
    <row r="1519" spans="2:17" ht="15.75">
      <c r="B1519" s="68"/>
      <c r="C1519" s="70" t="s">
        <v>95</v>
      </c>
      <c r="D1519" s="71"/>
      <c r="E1519" s="71"/>
      <c r="F1519" s="71"/>
      <c r="G1519" s="71"/>
      <c r="H1519" s="71"/>
      <c r="I1519" s="71"/>
      <c r="J1519" s="71"/>
      <c r="K1519" s="71"/>
      <c r="L1519" s="71"/>
      <c r="M1519" s="71"/>
      <c r="N1519" s="71"/>
      <c r="O1519" s="71"/>
      <c r="P1519" s="80"/>
      <c r="Q1519" s="3"/>
    </row>
    <row r="1520" spans="2:17" ht="15.75">
      <c r="B1520" s="68"/>
      <c r="C1520" s="130" t="s">
        <v>96</v>
      </c>
      <c r="D1520" s="130"/>
      <c r="E1520" s="130" t="s">
        <v>97</v>
      </c>
      <c r="F1520" s="131"/>
      <c r="G1520" s="130"/>
      <c r="H1520" s="130" t="s">
        <v>8</v>
      </c>
      <c r="I1520" s="131"/>
      <c r="J1520" s="130"/>
      <c r="K1520" s="132" t="s">
        <v>98</v>
      </c>
      <c r="L1520" s="69"/>
      <c r="M1520" s="71"/>
      <c r="N1520" s="71"/>
      <c r="O1520" s="71"/>
      <c r="P1520" s="80"/>
      <c r="Q1520" s="3"/>
    </row>
    <row r="1521" spans="2:17" ht="18.75" thickBot="1">
      <c r="B1521" s="68"/>
      <c r="C1521" s="71"/>
      <c r="D1521" s="71"/>
      <c r="E1521" s="71"/>
      <c r="F1521" s="71"/>
      <c r="G1521" s="71"/>
      <c r="H1521" s="71"/>
      <c r="I1521" s="71"/>
      <c r="J1521" s="71"/>
      <c r="K1521" s="155" t="str">
        <f>IF(N1518=3,D1505,IF(O1518=3,H1505,""))</f>
        <v>Spinni</v>
      </c>
      <c r="L1521" s="156"/>
      <c r="M1521" s="156"/>
      <c r="N1521" s="156"/>
      <c r="O1521" s="157"/>
      <c r="P1521" s="74"/>
      <c r="Q1521" s="3"/>
    </row>
    <row r="1522" spans="2:17" ht="18">
      <c r="B1522" s="133"/>
      <c r="C1522" s="134"/>
      <c r="D1522" s="134"/>
      <c r="E1522" s="134"/>
      <c r="F1522" s="134"/>
      <c r="G1522" s="134"/>
      <c r="H1522" s="134"/>
      <c r="I1522" s="134"/>
      <c r="J1522" s="134"/>
      <c r="K1522" s="135"/>
      <c r="L1522" s="135"/>
      <c r="M1522" s="135"/>
      <c r="N1522" s="135"/>
      <c r="O1522" s="135"/>
      <c r="P1522" s="136"/>
      <c r="Q1522" s="3"/>
    </row>
    <row r="1523" spans="2:17" ht="16.5" thickBot="1">
      <c r="B1523" s="62"/>
      <c r="C1523" s="62"/>
      <c r="D1523" s="62"/>
      <c r="E1523" s="62"/>
      <c r="F1523" s="62"/>
      <c r="G1523" s="62"/>
      <c r="H1523" s="62"/>
      <c r="I1523" s="62"/>
      <c r="J1523" s="62"/>
      <c r="K1523" s="62"/>
      <c r="L1523" s="62"/>
      <c r="M1523" s="62"/>
      <c r="N1523" s="62"/>
      <c r="O1523" s="62"/>
      <c r="P1523" s="62"/>
      <c r="Q1523" s="3"/>
    </row>
    <row r="1524" spans="2:17" ht="18">
      <c r="B1524" s="58"/>
      <c r="C1524" s="58"/>
      <c r="D1524" s="58"/>
      <c r="E1524" s="58"/>
      <c r="F1524" s="58"/>
      <c r="G1524" s="58"/>
      <c r="H1524" s="58"/>
      <c r="I1524" s="58"/>
      <c r="J1524" s="59"/>
      <c r="K1524" s="59"/>
      <c r="L1524" s="59"/>
      <c r="M1524" s="59"/>
      <c r="N1524" s="59"/>
      <c r="O1524" s="60"/>
      <c r="P1524" s="3"/>
      <c r="Q1524" s="3"/>
    </row>
    <row r="1525" spans="2:17" ht="15">
      <c r="B1525" s="61" t="s">
        <v>99</v>
      </c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</row>
    <row r="1526" spans="2:17" ht="15"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</row>
    <row r="1527" spans="2:17" ht="15"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</row>
    <row r="1528" spans="2:17" ht="15"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</row>
    <row r="1529" spans="2:17" ht="15.75">
      <c r="B1529" s="63"/>
      <c r="C1529" s="64"/>
      <c r="D1529" s="65"/>
      <c r="E1529" s="66"/>
      <c r="F1529" s="66"/>
      <c r="G1529" s="66"/>
      <c r="H1529" s="66"/>
      <c r="I1529" s="66"/>
      <c r="J1529" s="66"/>
      <c r="K1529" s="66"/>
      <c r="L1529" s="66"/>
      <c r="M1529" s="66"/>
      <c r="N1529" s="66"/>
      <c r="O1529" s="66"/>
      <c r="P1529" s="67"/>
      <c r="Q1529" s="3"/>
    </row>
    <row r="1530" spans="2:17" ht="15.75">
      <c r="B1530" s="68"/>
      <c r="C1530" s="69"/>
      <c r="D1530" s="70" t="s">
        <v>109</v>
      </c>
      <c r="E1530" s="71"/>
      <c r="F1530" s="71"/>
      <c r="G1530" s="69"/>
      <c r="H1530" s="72" t="s">
        <v>84</v>
      </c>
      <c r="I1530" s="73"/>
      <c r="J1530" s="171" t="s">
        <v>193</v>
      </c>
      <c r="K1530" s="160"/>
      <c r="L1530" s="160"/>
      <c r="M1530" s="160"/>
      <c r="N1530" s="160"/>
      <c r="O1530" s="161"/>
      <c r="P1530" s="74"/>
      <c r="Q1530" s="3"/>
    </row>
    <row r="1531" spans="2:17" ht="20.25">
      <c r="B1531" s="68"/>
      <c r="C1531" s="75"/>
      <c r="D1531" s="76" t="s">
        <v>110</v>
      </c>
      <c r="E1531" s="71"/>
      <c r="F1531" s="71"/>
      <c r="G1531" s="69"/>
      <c r="H1531" s="72" t="s">
        <v>85</v>
      </c>
      <c r="I1531" s="73"/>
      <c r="J1531" s="171"/>
      <c r="K1531" s="160"/>
      <c r="L1531" s="160"/>
      <c r="M1531" s="160"/>
      <c r="N1531" s="160"/>
      <c r="O1531" s="161"/>
      <c r="P1531" s="74"/>
      <c r="Q1531" s="3"/>
    </row>
    <row r="1532" spans="2:17" ht="15.75">
      <c r="B1532" s="68"/>
      <c r="C1532" s="71"/>
      <c r="D1532" s="71" t="s">
        <v>111</v>
      </c>
      <c r="E1532" s="71"/>
      <c r="F1532" s="71"/>
      <c r="G1532" s="71"/>
      <c r="H1532" s="72" t="s">
        <v>86</v>
      </c>
      <c r="I1532" s="77"/>
      <c r="J1532" s="171" t="s">
        <v>27</v>
      </c>
      <c r="K1532" s="171"/>
      <c r="L1532" s="171"/>
      <c r="M1532" s="171"/>
      <c r="N1532" s="171"/>
      <c r="O1532" s="166"/>
      <c r="P1532" s="74"/>
      <c r="Q1532" s="3"/>
    </row>
    <row r="1533" spans="2:17" ht="15.75">
      <c r="B1533" s="68"/>
      <c r="C1533" s="71"/>
      <c r="D1533" s="71"/>
      <c r="E1533" s="71"/>
      <c r="F1533" s="71"/>
      <c r="G1533" s="71"/>
      <c r="H1533" s="72" t="s">
        <v>112</v>
      </c>
      <c r="I1533" s="73"/>
      <c r="J1533" s="163"/>
      <c r="K1533" s="164"/>
      <c r="L1533" s="164"/>
      <c r="M1533" s="78" t="s">
        <v>113</v>
      </c>
      <c r="N1533" s="165"/>
      <c r="O1533" s="166"/>
      <c r="P1533" s="74"/>
      <c r="Q1533" s="3"/>
    </row>
    <row r="1534" spans="2:17" ht="15.75">
      <c r="B1534" s="68"/>
      <c r="C1534" s="69"/>
      <c r="D1534" s="79" t="s">
        <v>87</v>
      </c>
      <c r="E1534" s="71"/>
      <c r="F1534" s="71"/>
      <c r="G1534" s="71"/>
      <c r="H1534" s="79" t="s">
        <v>87</v>
      </c>
      <c r="I1534" s="71"/>
      <c r="J1534" s="71"/>
      <c r="K1534" s="71"/>
      <c r="L1534" s="71"/>
      <c r="M1534" s="71"/>
      <c r="N1534" s="71"/>
      <c r="O1534" s="71"/>
      <c r="P1534" s="80"/>
      <c r="Q1534" s="3"/>
    </row>
    <row r="1535" spans="2:17" ht="15.75">
      <c r="B1535" s="74"/>
      <c r="C1535" s="81" t="s">
        <v>114</v>
      </c>
      <c r="D1535" s="167" t="s">
        <v>59</v>
      </c>
      <c r="E1535" s="168"/>
      <c r="F1535" s="82"/>
      <c r="G1535" s="83" t="s">
        <v>114</v>
      </c>
      <c r="H1535" s="167" t="s">
        <v>19</v>
      </c>
      <c r="I1535" s="169"/>
      <c r="J1535" s="169"/>
      <c r="K1535" s="169"/>
      <c r="L1535" s="169"/>
      <c r="M1535" s="169"/>
      <c r="N1535" s="169"/>
      <c r="O1535" s="170"/>
      <c r="P1535" s="74"/>
      <c r="Q1535" s="3"/>
    </row>
    <row r="1536" spans="2:17" ht="15.75">
      <c r="B1536" s="74"/>
      <c r="C1536" s="84" t="s">
        <v>88</v>
      </c>
      <c r="D1536" s="158" t="s">
        <v>195</v>
      </c>
      <c r="E1536" s="159" t="s">
        <v>115</v>
      </c>
      <c r="F1536" s="85"/>
      <c r="G1536" s="86" t="s">
        <v>89</v>
      </c>
      <c r="H1536" s="158" t="s">
        <v>191</v>
      </c>
      <c r="I1536" s="160" t="s">
        <v>116</v>
      </c>
      <c r="J1536" s="160" t="s">
        <v>116</v>
      </c>
      <c r="K1536" s="160" t="s">
        <v>116</v>
      </c>
      <c r="L1536" s="160" t="s">
        <v>116</v>
      </c>
      <c r="M1536" s="160" t="s">
        <v>116</v>
      </c>
      <c r="N1536" s="160" t="s">
        <v>116</v>
      </c>
      <c r="O1536" s="161" t="s">
        <v>116</v>
      </c>
      <c r="P1536" s="74"/>
      <c r="Q1536" s="3"/>
    </row>
    <row r="1537" spans="2:17" ht="15.75">
      <c r="B1537" s="74"/>
      <c r="C1537" s="87" t="s">
        <v>51</v>
      </c>
      <c r="D1537" s="158" t="s">
        <v>196</v>
      </c>
      <c r="E1537" s="159" t="s">
        <v>117</v>
      </c>
      <c r="F1537" s="85"/>
      <c r="G1537" s="88" t="s">
        <v>90</v>
      </c>
      <c r="H1537" s="158" t="s">
        <v>190</v>
      </c>
      <c r="I1537" s="160" t="s">
        <v>118</v>
      </c>
      <c r="J1537" s="160" t="s">
        <v>118</v>
      </c>
      <c r="K1537" s="160" t="s">
        <v>118</v>
      </c>
      <c r="L1537" s="160" t="s">
        <v>118</v>
      </c>
      <c r="M1537" s="160" t="s">
        <v>118</v>
      </c>
      <c r="N1537" s="160" t="s">
        <v>118</v>
      </c>
      <c r="O1537" s="161" t="s">
        <v>118</v>
      </c>
      <c r="P1537" s="74"/>
      <c r="Q1537" s="3"/>
    </row>
    <row r="1538" spans="2:17" ht="15.75">
      <c r="B1538" s="68"/>
      <c r="C1538" s="89" t="s">
        <v>91</v>
      </c>
      <c r="D1538" s="90"/>
      <c r="E1538" s="91"/>
      <c r="F1538" s="92"/>
      <c r="G1538" s="89" t="s">
        <v>91</v>
      </c>
      <c r="H1538" s="93"/>
      <c r="I1538" s="93"/>
      <c r="J1538" s="93"/>
      <c r="K1538" s="93"/>
      <c r="L1538" s="93"/>
      <c r="M1538" s="93"/>
      <c r="N1538" s="93"/>
      <c r="O1538" s="93"/>
      <c r="P1538" s="80"/>
      <c r="Q1538" s="3"/>
    </row>
    <row r="1539" spans="2:17" ht="15.75">
      <c r="B1539" s="74"/>
      <c r="C1539" s="84"/>
      <c r="D1539" s="158" t="s">
        <v>195</v>
      </c>
      <c r="E1539" s="162" t="s">
        <v>115</v>
      </c>
      <c r="F1539" s="85"/>
      <c r="G1539" s="86"/>
      <c r="H1539" s="158" t="s">
        <v>191</v>
      </c>
      <c r="I1539" s="160" t="s">
        <v>116</v>
      </c>
      <c r="J1539" s="160" t="s">
        <v>116</v>
      </c>
      <c r="K1539" s="160" t="s">
        <v>116</v>
      </c>
      <c r="L1539" s="160" t="s">
        <v>116</v>
      </c>
      <c r="M1539" s="160" t="s">
        <v>116</v>
      </c>
      <c r="N1539" s="160" t="s">
        <v>116</v>
      </c>
      <c r="O1539" s="161" t="s">
        <v>116</v>
      </c>
      <c r="P1539" s="74"/>
      <c r="Q1539" s="3"/>
    </row>
    <row r="1540" spans="2:17" ht="15.75">
      <c r="B1540" s="74"/>
      <c r="C1540" s="94"/>
      <c r="D1540" s="158" t="s">
        <v>196</v>
      </c>
      <c r="E1540" s="162" t="s">
        <v>117</v>
      </c>
      <c r="F1540" s="85"/>
      <c r="G1540" s="95"/>
      <c r="H1540" s="158" t="s">
        <v>190</v>
      </c>
      <c r="I1540" s="160" t="s">
        <v>118</v>
      </c>
      <c r="J1540" s="160" t="s">
        <v>118</v>
      </c>
      <c r="K1540" s="160" t="s">
        <v>118</v>
      </c>
      <c r="L1540" s="160" t="s">
        <v>118</v>
      </c>
      <c r="M1540" s="160" t="s">
        <v>118</v>
      </c>
      <c r="N1540" s="160" t="s">
        <v>118</v>
      </c>
      <c r="O1540" s="161" t="s">
        <v>118</v>
      </c>
      <c r="P1540" s="74"/>
      <c r="Q1540" s="3"/>
    </row>
    <row r="1541" spans="2:17" ht="15.75">
      <c r="B1541" s="68"/>
      <c r="C1541" s="71"/>
      <c r="D1541" s="71"/>
      <c r="E1541" s="71"/>
      <c r="F1541" s="71"/>
      <c r="G1541" s="96" t="s">
        <v>119</v>
      </c>
      <c r="H1541" s="79"/>
      <c r="I1541" s="79"/>
      <c r="J1541" s="79"/>
      <c r="K1541" s="71"/>
      <c r="L1541" s="71"/>
      <c r="M1541" s="71"/>
      <c r="N1541" s="97"/>
      <c r="O1541" s="69"/>
      <c r="P1541" s="80"/>
      <c r="Q1541" s="3"/>
    </row>
    <row r="1542" spans="2:17" ht="15.75">
      <c r="B1542" s="68"/>
      <c r="C1542" s="98" t="s">
        <v>92</v>
      </c>
      <c r="D1542" s="71"/>
      <c r="E1542" s="71"/>
      <c r="F1542" s="71"/>
      <c r="G1542" s="99" t="s">
        <v>120</v>
      </c>
      <c r="H1542" s="99" t="s">
        <v>121</v>
      </c>
      <c r="I1542" s="99" t="s">
        <v>122</v>
      </c>
      <c r="J1542" s="99" t="s">
        <v>123</v>
      </c>
      <c r="K1542" s="99" t="s">
        <v>124</v>
      </c>
      <c r="L1542" s="100" t="s">
        <v>5</v>
      </c>
      <c r="M1542" s="101"/>
      <c r="N1542" s="102" t="s">
        <v>93</v>
      </c>
      <c r="O1542" s="103" t="s">
        <v>94</v>
      </c>
      <c r="P1542" s="74"/>
      <c r="Q1542" s="3"/>
    </row>
    <row r="1543" spans="2:17" ht="15.75">
      <c r="B1543" s="74"/>
      <c r="C1543" s="104" t="s">
        <v>125</v>
      </c>
      <c r="D1543" s="105" t="str">
        <f>IF(+D1536&gt;"",D1536&amp;"-"&amp;H1536,"")</f>
        <v>Emmi Kannisto-Annika Lundström</v>
      </c>
      <c r="E1543" s="106"/>
      <c r="F1543" s="107"/>
      <c r="G1543" s="108">
        <v>-2</v>
      </c>
      <c r="H1543" s="108">
        <v>-2</v>
      </c>
      <c r="I1543" s="108">
        <v>-1</v>
      </c>
      <c r="J1543" s="108"/>
      <c r="K1543" s="108"/>
      <c r="L1543" s="109">
        <f>IF(ISBLANK(G1543),"",COUNTIF(G1543:K1543,"&gt;=0"))</f>
        <v>0</v>
      </c>
      <c r="M1543" s="110">
        <f>IF(ISBLANK(G1543),"",(IF(LEFT(G1543,1)="-",1,0)+IF(LEFT(H1543,1)="-",1,0)+IF(LEFT(I1543,1)="-",1,0)+IF(LEFT(J1543,1)="-",1,0)+IF(LEFT(K1543,1)="-",1,0)))</f>
        <v>3</v>
      </c>
      <c r="N1543" s="111">
        <f aca="true" t="shared" si="49" ref="N1543:O1547">IF(L1543=3,1,"")</f>
      </c>
      <c r="O1543" s="112">
        <f t="shared" si="49"/>
        <v>1</v>
      </c>
      <c r="P1543" s="74"/>
      <c r="Q1543" s="3"/>
    </row>
    <row r="1544" spans="2:17" ht="15.75">
      <c r="B1544" s="74"/>
      <c r="C1544" s="104" t="s">
        <v>126</v>
      </c>
      <c r="D1544" s="106" t="str">
        <f>IF(D1537&gt;"",D1537&amp;" - "&amp;H1537,"")</f>
        <v>Gauri Gupta - Pihla Eriksson</v>
      </c>
      <c r="E1544" s="105"/>
      <c r="F1544" s="107"/>
      <c r="G1544" s="113">
        <v>-2</v>
      </c>
      <c r="H1544" s="108">
        <v>-1</v>
      </c>
      <c r="I1544" s="108">
        <v>-1</v>
      </c>
      <c r="J1544" s="108"/>
      <c r="K1544" s="108"/>
      <c r="L1544" s="109">
        <f>IF(ISBLANK(G1544),"",COUNTIF(G1544:K1544,"&gt;=0"))</f>
        <v>0</v>
      </c>
      <c r="M1544" s="110">
        <f>IF(ISBLANK(G1544),"",(IF(LEFT(G1544,1)="-",1,0)+IF(LEFT(H1544,1)="-",1,0)+IF(LEFT(I1544,1)="-",1,0)+IF(LEFT(J1544,1)="-",1,0)+IF(LEFT(K1544,1)="-",1,0)))</f>
        <v>3</v>
      </c>
      <c r="N1544" s="111">
        <f t="shared" si="49"/>
      </c>
      <c r="O1544" s="112">
        <f t="shared" si="49"/>
        <v>1</v>
      </c>
      <c r="P1544" s="74"/>
      <c r="Q1544" s="3"/>
    </row>
    <row r="1545" spans="2:17" ht="15.75">
      <c r="B1545" s="74"/>
      <c r="C1545" s="114" t="s">
        <v>127</v>
      </c>
      <c r="D1545" s="115" t="str">
        <f>IF(D1539&gt;"",D1539&amp;" / "&amp;D1540,"")</f>
        <v>Emmi Kannisto / Gauri Gupta</v>
      </c>
      <c r="E1545" s="116" t="str">
        <f>IF(H1539&gt;"",H1539&amp;" / "&amp;H1540,"")</f>
        <v>Annika Lundström / Pihla Eriksson</v>
      </c>
      <c r="F1545" s="117"/>
      <c r="G1545" s="118">
        <v>-1</v>
      </c>
      <c r="H1545" s="119">
        <v>-1</v>
      </c>
      <c r="I1545" s="120">
        <v>-2</v>
      </c>
      <c r="J1545" s="120"/>
      <c r="K1545" s="120"/>
      <c r="L1545" s="109">
        <f>IF(ISBLANK(G1545),"",COUNTIF(G1545:K1545,"&gt;=0"))</f>
        <v>0</v>
      </c>
      <c r="M1545" s="110">
        <f>IF(ISBLANK(G1545),"",(IF(LEFT(G1545,1)="-",1,0)+IF(LEFT(H1545,1)="-",1,0)+IF(LEFT(I1545,1)="-",1,0)+IF(LEFT(J1545,1)="-",1,0)+IF(LEFT(K1545,1)="-",1,0)))</f>
        <v>3</v>
      </c>
      <c r="N1545" s="111">
        <f t="shared" si="49"/>
      </c>
      <c r="O1545" s="112">
        <f t="shared" si="49"/>
        <v>1</v>
      </c>
      <c r="P1545" s="74"/>
      <c r="Q1545" s="3"/>
    </row>
    <row r="1546" spans="2:17" ht="15.75">
      <c r="B1546" s="74"/>
      <c r="C1546" s="104" t="s">
        <v>128</v>
      </c>
      <c r="D1546" s="106" t="str">
        <f>IF(+D1536&gt;"",D1536&amp;" - "&amp;H1537,"")</f>
        <v>Emmi Kannisto - Pihla Eriksson</v>
      </c>
      <c r="E1546" s="105"/>
      <c r="F1546" s="107"/>
      <c r="G1546" s="121"/>
      <c r="H1546" s="108"/>
      <c r="I1546" s="108"/>
      <c r="J1546" s="108"/>
      <c r="K1546" s="122"/>
      <c r="L1546" s="109">
        <f>IF(ISBLANK(G1546),"",COUNTIF(G1546:K1546,"&gt;=0"))</f>
      </c>
      <c r="M1546" s="110">
        <f>IF(ISBLANK(G1546),"",(IF(LEFT(G1546,1)="-",1,0)+IF(LEFT(H1546,1)="-",1,0)+IF(LEFT(I1546,1)="-",1,0)+IF(LEFT(J1546,1)="-",1,0)+IF(LEFT(K1546,1)="-",1,0)))</f>
      </c>
      <c r="N1546" s="111">
        <f t="shared" si="49"/>
      </c>
      <c r="O1546" s="112">
        <f t="shared" si="49"/>
      </c>
      <c r="P1546" s="74"/>
      <c r="Q1546" s="3"/>
    </row>
    <row r="1547" spans="2:17" ht="16.5" thickBot="1">
      <c r="B1547" s="74"/>
      <c r="C1547" s="104" t="s">
        <v>129</v>
      </c>
      <c r="D1547" s="106" t="str">
        <f>IF(+D1537&gt;"",D1537&amp;" - "&amp;H1536,"")</f>
        <v>Gauri Gupta - Annika Lundström</v>
      </c>
      <c r="E1547" s="105"/>
      <c r="F1547" s="107"/>
      <c r="G1547" s="122"/>
      <c r="H1547" s="108"/>
      <c r="I1547" s="122"/>
      <c r="J1547" s="108"/>
      <c r="K1547" s="108"/>
      <c r="L1547" s="109">
        <f>IF(ISBLANK(G1547),"",COUNTIF(G1547:K1547,"&gt;=0"))</f>
      </c>
      <c r="M1547" s="123">
        <f>IF(ISBLANK(G1547),"",(IF(LEFT(G1547,1)="-",1,0)+IF(LEFT(H1547,1)="-",1,0)+IF(LEFT(I1547,1)="-",1,0)+IF(LEFT(J1547,1)="-",1,0)+IF(LEFT(K1547,1)="-",1,0)))</f>
      </c>
      <c r="N1547" s="111">
        <f t="shared" si="49"/>
      </c>
      <c r="O1547" s="112">
        <f t="shared" si="49"/>
      </c>
      <c r="P1547" s="74"/>
      <c r="Q1547" s="3"/>
    </row>
    <row r="1548" spans="2:17" ht="16.5" thickBot="1">
      <c r="B1548" s="68"/>
      <c r="C1548" s="71"/>
      <c r="D1548" s="71"/>
      <c r="E1548" s="71"/>
      <c r="F1548" s="71"/>
      <c r="G1548" s="71"/>
      <c r="H1548" s="71"/>
      <c r="I1548" s="71"/>
      <c r="J1548" s="124" t="s">
        <v>21</v>
      </c>
      <c r="K1548" s="125"/>
      <c r="L1548" s="126">
        <f>IF(ISBLANK(E1543),"",SUM(L1543:L1547))</f>
      </c>
      <c r="M1548" s="127">
        <f>IF(ISBLANK(F1543),"",SUM(M1543:M1547))</f>
      </c>
      <c r="N1548" s="128">
        <f>IF(ISBLANK(G1543),"",SUM(N1543:N1547))</f>
        <v>0</v>
      </c>
      <c r="O1548" s="129">
        <f>IF(ISBLANK(G1543),"",SUM(O1543:O1547))</f>
        <v>3</v>
      </c>
      <c r="P1548" s="74"/>
      <c r="Q1548" s="3"/>
    </row>
    <row r="1549" spans="2:17" ht="15.75">
      <c r="B1549" s="68"/>
      <c r="C1549" s="70" t="s">
        <v>95</v>
      </c>
      <c r="D1549" s="71"/>
      <c r="E1549" s="71"/>
      <c r="F1549" s="71"/>
      <c r="G1549" s="71"/>
      <c r="H1549" s="71"/>
      <c r="I1549" s="71"/>
      <c r="J1549" s="71"/>
      <c r="K1549" s="71"/>
      <c r="L1549" s="71"/>
      <c r="M1549" s="71"/>
      <c r="N1549" s="71"/>
      <c r="O1549" s="71"/>
      <c r="P1549" s="80"/>
      <c r="Q1549" s="3"/>
    </row>
    <row r="1550" spans="2:17" ht="15.75">
      <c r="B1550" s="68"/>
      <c r="C1550" s="130" t="s">
        <v>96</v>
      </c>
      <c r="D1550" s="130"/>
      <c r="E1550" s="130" t="s">
        <v>97</v>
      </c>
      <c r="F1550" s="131"/>
      <c r="G1550" s="130"/>
      <c r="H1550" s="130" t="s">
        <v>8</v>
      </c>
      <c r="I1550" s="131"/>
      <c r="J1550" s="130"/>
      <c r="K1550" s="132" t="s">
        <v>98</v>
      </c>
      <c r="L1550" s="69"/>
      <c r="M1550" s="71"/>
      <c r="N1550" s="71"/>
      <c r="O1550" s="71"/>
      <c r="P1550" s="80"/>
      <c r="Q1550" s="3"/>
    </row>
    <row r="1551" spans="2:17" ht="18.75" thickBot="1">
      <c r="B1551" s="68"/>
      <c r="C1551" s="71"/>
      <c r="D1551" s="71"/>
      <c r="E1551" s="71"/>
      <c r="F1551" s="71"/>
      <c r="G1551" s="71"/>
      <c r="H1551" s="71"/>
      <c r="I1551" s="71"/>
      <c r="J1551" s="71"/>
      <c r="K1551" s="155" t="str">
        <f>IF(N1548=3,D1535,IF(O1548=3,H1535,""))</f>
        <v>MBF 1</v>
      </c>
      <c r="L1551" s="156"/>
      <c r="M1551" s="156"/>
      <c r="N1551" s="156"/>
      <c r="O1551" s="157"/>
      <c r="P1551" s="74"/>
      <c r="Q1551" s="3"/>
    </row>
    <row r="1552" spans="2:17" ht="18">
      <c r="B1552" s="133"/>
      <c r="C1552" s="134"/>
      <c r="D1552" s="134"/>
      <c r="E1552" s="134"/>
      <c r="F1552" s="134"/>
      <c r="G1552" s="134"/>
      <c r="H1552" s="134"/>
      <c r="I1552" s="134"/>
      <c r="J1552" s="134"/>
      <c r="K1552" s="135"/>
      <c r="L1552" s="135"/>
      <c r="M1552" s="135"/>
      <c r="N1552" s="135"/>
      <c r="O1552" s="135"/>
      <c r="P1552" s="136"/>
      <c r="Q1552" s="3"/>
    </row>
    <row r="1553" spans="2:17" ht="16.5" thickBot="1">
      <c r="B1553" s="62"/>
      <c r="C1553" s="62"/>
      <c r="D1553" s="62"/>
      <c r="E1553" s="62"/>
      <c r="F1553" s="62"/>
      <c r="G1553" s="62"/>
      <c r="H1553" s="62"/>
      <c r="I1553" s="62"/>
      <c r="J1553" s="62"/>
      <c r="K1553" s="62"/>
      <c r="L1553" s="62"/>
      <c r="M1553" s="62"/>
      <c r="N1553" s="62"/>
      <c r="O1553" s="62"/>
      <c r="P1553" s="62"/>
      <c r="Q1553" s="3"/>
    </row>
    <row r="1554" spans="2:17" ht="18">
      <c r="B1554" s="58"/>
      <c r="C1554" s="58"/>
      <c r="D1554" s="58"/>
      <c r="E1554" s="58"/>
      <c r="F1554" s="58"/>
      <c r="G1554" s="58"/>
      <c r="H1554" s="58"/>
      <c r="I1554" s="58"/>
      <c r="J1554" s="59"/>
      <c r="K1554" s="59"/>
      <c r="L1554" s="59"/>
      <c r="M1554" s="59"/>
      <c r="N1554" s="59"/>
      <c r="O1554" s="60"/>
      <c r="P1554" s="3"/>
      <c r="Q1554" s="3"/>
    </row>
    <row r="1555" spans="2:17" ht="15">
      <c r="B1555" s="61" t="s">
        <v>99</v>
      </c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</row>
    <row r="1556" spans="2:17" ht="15"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</row>
    <row r="1557" spans="2:17" ht="15"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</row>
    <row r="1558" spans="2:17" ht="15"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</row>
    <row r="1559" spans="2:17" ht="15.75">
      <c r="B1559" s="63"/>
      <c r="C1559" s="64"/>
      <c r="D1559" s="65"/>
      <c r="E1559" s="66"/>
      <c r="F1559" s="66"/>
      <c r="G1559" s="66"/>
      <c r="H1559" s="66"/>
      <c r="I1559" s="66"/>
      <c r="J1559" s="66"/>
      <c r="K1559" s="66"/>
      <c r="L1559" s="66"/>
      <c r="M1559" s="66"/>
      <c r="N1559" s="66"/>
      <c r="O1559" s="66"/>
      <c r="P1559" s="67"/>
      <c r="Q1559" s="3"/>
    </row>
    <row r="1560" spans="2:17" ht="15.75">
      <c r="B1560" s="68"/>
      <c r="C1560" s="69"/>
      <c r="D1560" s="70" t="s">
        <v>109</v>
      </c>
      <c r="E1560" s="71"/>
      <c r="F1560" s="71"/>
      <c r="G1560" s="69"/>
      <c r="H1560" s="72" t="s">
        <v>84</v>
      </c>
      <c r="I1560" s="73"/>
      <c r="J1560" s="171" t="s">
        <v>193</v>
      </c>
      <c r="K1560" s="160"/>
      <c r="L1560" s="160"/>
      <c r="M1560" s="160"/>
      <c r="N1560" s="160"/>
      <c r="O1560" s="161"/>
      <c r="P1560" s="74"/>
      <c r="Q1560" s="3"/>
    </row>
    <row r="1561" spans="2:17" ht="20.25">
      <c r="B1561" s="68"/>
      <c r="C1561" s="75"/>
      <c r="D1561" s="76" t="s">
        <v>110</v>
      </c>
      <c r="E1561" s="71"/>
      <c r="F1561" s="71"/>
      <c r="G1561" s="69"/>
      <c r="H1561" s="72" t="s">
        <v>85</v>
      </c>
      <c r="I1561" s="73"/>
      <c r="J1561" s="171"/>
      <c r="K1561" s="160"/>
      <c r="L1561" s="160"/>
      <c r="M1561" s="160"/>
      <c r="N1561" s="160"/>
      <c r="O1561" s="161"/>
      <c r="P1561" s="74"/>
      <c r="Q1561" s="3"/>
    </row>
    <row r="1562" spans="2:17" ht="15.75">
      <c r="B1562" s="68"/>
      <c r="C1562" s="71"/>
      <c r="D1562" s="71" t="s">
        <v>111</v>
      </c>
      <c r="E1562" s="71"/>
      <c r="F1562" s="71"/>
      <c r="G1562" s="71"/>
      <c r="H1562" s="72" t="s">
        <v>86</v>
      </c>
      <c r="I1562" s="77"/>
      <c r="J1562" s="171" t="s">
        <v>29</v>
      </c>
      <c r="K1562" s="171"/>
      <c r="L1562" s="171"/>
      <c r="M1562" s="171"/>
      <c r="N1562" s="171"/>
      <c r="O1562" s="166"/>
      <c r="P1562" s="74"/>
      <c r="Q1562" s="3"/>
    </row>
    <row r="1563" spans="2:17" ht="15.75">
      <c r="B1563" s="68"/>
      <c r="C1563" s="71"/>
      <c r="D1563" s="71"/>
      <c r="E1563" s="71"/>
      <c r="F1563" s="71"/>
      <c r="G1563" s="71"/>
      <c r="H1563" s="72" t="s">
        <v>112</v>
      </c>
      <c r="I1563" s="73"/>
      <c r="J1563" s="163"/>
      <c r="K1563" s="164"/>
      <c r="L1563" s="164"/>
      <c r="M1563" s="78" t="s">
        <v>113</v>
      </c>
      <c r="N1563" s="165"/>
      <c r="O1563" s="166"/>
      <c r="P1563" s="74"/>
      <c r="Q1563" s="3"/>
    </row>
    <row r="1564" spans="2:17" ht="15.75">
      <c r="B1564" s="68"/>
      <c r="C1564" s="69"/>
      <c r="D1564" s="79" t="s">
        <v>87</v>
      </c>
      <c r="E1564" s="71"/>
      <c r="F1564" s="71"/>
      <c r="G1564" s="71"/>
      <c r="H1564" s="79" t="s">
        <v>87</v>
      </c>
      <c r="I1564" s="71"/>
      <c r="J1564" s="71"/>
      <c r="K1564" s="71"/>
      <c r="L1564" s="71"/>
      <c r="M1564" s="71"/>
      <c r="N1564" s="71"/>
      <c r="O1564" s="71"/>
      <c r="P1564" s="80"/>
      <c r="Q1564" s="3"/>
    </row>
    <row r="1565" spans="2:17" ht="15.75">
      <c r="B1565" s="74"/>
      <c r="C1565" s="81" t="s">
        <v>114</v>
      </c>
      <c r="D1565" s="167" t="s">
        <v>20</v>
      </c>
      <c r="E1565" s="168"/>
      <c r="F1565" s="82"/>
      <c r="G1565" s="83" t="s">
        <v>114</v>
      </c>
      <c r="H1565" s="167" t="s">
        <v>197</v>
      </c>
      <c r="I1565" s="169"/>
      <c r="J1565" s="169"/>
      <c r="K1565" s="169"/>
      <c r="L1565" s="169"/>
      <c r="M1565" s="169"/>
      <c r="N1565" s="169"/>
      <c r="O1565" s="170"/>
      <c r="P1565" s="74"/>
      <c r="Q1565" s="3"/>
    </row>
    <row r="1566" spans="2:17" ht="15.75">
      <c r="B1566" s="74"/>
      <c r="C1566" s="84" t="s">
        <v>88</v>
      </c>
      <c r="D1566" s="158" t="s">
        <v>198</v>
      </c>
      <c r="E1566" s="159" t="s">
        <v>115</v>
      </c>
      <c r="F1566" s="85"/>
      <c r="G1566" s="86" t="s">
        <v>89</v>
      </c>
      <c r="H1566" s="158" t="s">
        <v>200</v>
      </c>
      <c r="I1566" s="160" t="s">
        <v>116</v>
      </c>
      <c r="J1566" s="160" t="s">
        <v>116</v>
      </c>
      <c r="K1566" s="160" t="s">
        <v>116</v>
      </c>
      <c r="L1566" s="160" t="s">
        <v>116</v>
      </c>
      <c r="M1566" s="160" t="s">
        <v>116</v>
      </c>
      <c r="N1566" s="160" t="s">
        <v>116</v>
      </c>
      <c r="O1566" s="161" t="s">
        <v>116</v>
      </c>
      <c r="P1566" s="74"/>
      <c r="Q1566" s="3"/>
    </row>
    <row r="1567" spans="2:17" ht="15.75">
      <c r="B1567" s="74"/>
      <c r="C1567" s="87" t="s">
        <v>51</v>
      </c>
      <c r="D1567" s="158" t="s">
        <v>199</v>
      </c>
      <c r="E1567" s="159" t="s">
        <v>117</v>
      </c>
      <c r="F1567" s="85"/>
      <c r="G1567" s="88" t="s">
        <v>90</v>
      </c>
      <c r="H1567" s="158" t="s">
        <v>201</v>
      </c>
      <c r="I1567" s="160" t="s">
        <v>118</v>
      </c>
      <c r="J1567" s="160" t="s">
        <v>118</v>
      </c>
      <c r="K1567" s="160" t="s">
        <v>118</v>
      </c>
      <c r="L1567" s="160" t="s">
        <v>118</v>
      </c>
      <c r="M1567" s="160" t="s">
        <v>118</v>
      </c>
      <c r="N1567" s="160" t="s">
        <v>118</v>
      </c>
      <c r="O1567" s="161" t="s">
        <v>118</v>
      </c>
      <c r="P1567" s="74"/>
      <c r="Q1567" s="3"/>
    </row>
    <row r="1568" spans="2:17" ht="15.75">
      <c r="B1568" s="68"/>
      <c r="C1568" s="89" t="s">
        <v>91</v>
      </c>
      <c r="D1568" s="90"/>
      <c r="E1568" s="91"/>
      <c r="F1568" s="92"/>
      <c r="G1568" s="89" t="s">
        <v>91</v>
      </c>
      <c r="H1568" s="93"/>
      <c r="I1568" s="93"/>
      <c r="J1568" s="93"/>
      <c r="K1568" s="93"/>
      <c r="L1568" s="93"/>
      <c r="M1568" s="93"/>
      <c r="N1568" s="93"/>
      <c r="O1568" s="93"/>
      <c r="P1568" s="80"/>
      <c r="Q1568" s="3"/>
    </row>
    <row r="1569" spans="2:17" ht="15.75">
      <c r="B1569" s="74"/>
      <c r="C1569" s="84"/>
      <c r="D1569" s="158" t="s">
        <v>198</v>
      </c>
      <c r="E1569" s="162" t="s">
        <v>115</v>
      </c>
      <c r="F1569" s="85"/>
      <c r="G1569" s="86"/>
      <c r="H1569" s="158" t="s">
        <v>200</v>
      </c>
      <c r="I1569" s="160" t="s">
        <v>116</v>
      </c>
      <c r="J1569" s="160" t="s">
        <v>116</v>
      </c>
      <c r="K1569" s="160" t="s">
        <v>116</v>
      </c>
      <c r="L1569" s="160" t="s">
        <v>116</v>
      </c>
      <c r="M1569" s="160" t="s">
        <v>116</v>
      </c>
      <c r="N1569" s="160" t="s">
        <v>116</v>
      </c>
      <c r="O1569" s="161" t="s">
        <v>116</v>
      </c>
      <c r="P1569" s="74"/>
      <c r="Q1569" s="3"/>
    </row>
    <row r="1570" spans="2:17" ht="15.75">
      <c r="B1570" s="74"/>
      <c r="C1570" s="94"/>
      <c r="D1570" s="158" t="s">
        <v>199</v>
      </c>
      <c r="E1570" s="162" t="s">
        <v>117</v>
      </c>
      <c r="F1570" s="85"/>
      <c r="G1570" s="95"/>
      <c r="H1570" s="158" t="s">
        <v>201</v>
      </c>
      <c r="I1570" s="160" t="s">
        <v>118</v>
      </c>
      <c r="J1570" s="160" t="s">
        <v>118</v>
      </c>
      <c r="K1570" s="160" t="s">
        <v>118</v>
      </c>
      <c r="L1570" s="160" t="s">
        <v>118</v>
      </c>
      <c r="M1570" s="160" t="s">
        <v>118</v>
      </c>
      <c r="N1570" s="160" t="s">
        <v>118</v>
      </c>
      <c r="O1570" s="161" t="s">
        <v>118</v>
      </c>
      <c r="P1570" s="74"/>
      <c r="Q1570" s="3"/>
    </row>
    <row r="1571" spans="2:17" ht="15.75">
      <c r="B1571" s="68"/>
      <c r="C1571" s="71"/>
      <c r="D1571" s="71"/>
      <c r="E1571" s="71"/>
      <c r="F1571" s="71"/>
      <c r="G1571" s="96" t="s">
        <v>119</v>
      </c>
      <c r="H1571" s="79"/>
      <c r="I1571" s="79"/>
      <c r="J1571" s="79"/>
      <c r="K1571" s="71"/>
      <c r="L1571" s="71"/>
      <c r="M1571" s="71"/>
      <c r="N1571" s="97"/>
      <c r="O1571" s="69"/>
      <c r="P1571" s="80"/>
      <c r="Q1571" s="3"/>
    </row>
    <row r="1572" spans="2:17" ht="15.75">
      <c r="B1572" s="68"/>
      <c r="C1572" s="98" t="s">
        <v>92</v>
      </c>
      <c r="D1572" s="71"/>
      <c r="E1572" s="71"/>
      <c r="F1572" s="71"/>
      <c r="G1572" s="99" t="s">
        <v>120</v>
      </c>
      <c r="H1572" s="99" t="s">
        <v>121</v>
      </c>
      <c r="I1572" s="99" t="s">
        <v>122</v>
      </c>
      <c r="J1572" s="99" t="s">
        <v>123</v>
      </c>
      <c r="K1572" s="99" t="s">
        <v>124</v>
      </c>
      <c r="L1572" s="100" t="s">
        <v>5</v>
      </c>
      <c r="M1572" s="101"/>
      <c r="N1572" s="102" t="s">
        <v>93</v>
      </c>
      <c r="O1572" s="103" t="s">
        <v>94</v>
      </c>
      <c r="P1572" s="74"/>
      <c r="Q1572" s="3"/>
    </row>
    <row r="1573" spans="2:17" ht="15.75">
      <c r="B1573" s="74"/>
      <c r="C1573" s="104" t="s">
        <v>125</v>
      </c>
      <c r="D1573" s="105" t="str">
        <f>IF(+D1566&gt;"",D1566&amp;"-"&amp;H1566,"")</f>
        <v>Marianna Saarnialho-Krista Hirvi</v>
      </c>
      <c r="E1573" s="106"/>
      <c r="F1573" s="107"/>
      <c r="G1573" s="108">
        <v>0</v>
      </c>
      <c r="H1573" s="108">
        <v>1</v>
      </c>
      <c r="I1573" s="108">
        <v>4</v>
      </c>
      <c r="J1573" s="108"/>
      <c r="K1573" s="108"/>
      <c r="L1573" s="109">
        <f>IF(ISBLANK(G1573),"",COUNTIF(G1573:K1573,"&gt;=0"))</f>
        <v>3</v>
      </c>
      <c r="M1573" s="110">
        <f>IF(ISBLANK(G1573),"",(IF(LEFT(G1573,1)="-",1,0)+IF(LEFT(H1573,1)="-",1,0)+IF(LEFT(I1573,1)="-",1,0)+IF(LEFT(J1573,1)="-",1,0)+IF(LEFT(K1573,1)="-",1,0)))</f>
        <v>0</v>
      </c>
      <c r="N1573" s="111">
        <f aca="true" t="shared" si="50" ref="N1573:O1577">IF(L1573=3,1,"")</f>
        <v>1</v>
      </c>
      <c r="O1573" s="112">
        <f t="shared" si="50"/>
      </c>
      <c r="P1573" s="74"/>
      <c r="Q1573" s="3"/>
    </row>
    <row r="1574" spans="2:17" ht="15.75">
      <c r="B1574" s="74"/>
      <c r="C1574" s="104" t="s">
        <v>126</v>
      </c>
      <c r="D1574" s="106" t="str">
        <f>IF(D1567&gt;"",D1567&amp;" - "&amp;H1567,"")</f>
        <v>Kaarina Saarnialho - Elina Blinova</v>
      </c>
      <c r="E1574" s="105"/>
      <c r="F1574" s="107"/>
      <c r="G1574" s="113">
        <v>10</v>
      </c>
      <c r="H1574" s="108">
        <v>4</v>
      </c>
      <c r="I1574" s="108">
        <v>-9</v>
      </c>
      <c r="J1574" s="108">
        <v>8</v>
      </c>
      <c r="K1574" s="108"/>
      <c r="L1574" s="109">
        <f>IF(ISBLANK(G1574),"",COUNTIF(G1574:K1574,"&gt;=0"))</f>
        <v>3</v>
      </c>
      <c r="M1574" s="110">
        <f>IF(ISBLANK(G1574),"",(IF(LEFT(G1574,1)="-",1,0)+IF(LEFT(H1574,1)="-",1,0)+IF(LEFT(I1574,1)="-",1,0)+IF(LEFT(J1574,1)="-",1,0)+IF(LEFT(K1574,1)="-",1,0)))</f>
        <v>1</v>
      </c>
      <c r="N1574" s="111">
        <f t="shared" si="50"/>
        <v>1</v>
      </c>
      <c r="O1574" s="112">
        <f t="shared" si="50"/>
      </c>
      <c r="P1574" s="74"/>
      <c r="Q1574" s="3"/>
    </row>
    <row r="1575" spans="2:17" ht="15.75">
      <c r="B1575" s="74"/>
      <c r="C1575" s="114" t="s">
        <v>127</v>
      </c>
      <c r="D1575" s="115" t="str">
        <f>IF(D1569&gt;"",D1569&amp;" / "&amp;D1570,"")</f>
        <v>Marianna Saarnialho / Kaarina Saarnialho</v>
      </c>
      <c r="E1575" s="116" t="str">
        <f>IF(H1569&gt;"",H1569&amp;" / "&amp;H1570,"")</f>
        <v>Krista Hirvi / Elina Blinova</v>
      </c>
      <c r="F1575" s="117"/>
      <c r="G1575" s="118">
        <v>7</v>
      </c>
      <c r="H1575" s="119">
        <v>9</v>
      </c>
      <c r="I1575" s="120">
        <v>9</v>
      </c>
      <c r="J1575" s="120"/>
      <c r="K1575" s="120"/>
      <c r="L1575" s="109">
        <f>IF(ISBLANK(G1575),"",COUNTIF(G1575:K1575,"&gt;=0"))</f>
        <v>3</v>
      </c>
      <c r="M1575" s="110">
        <f>IF(ISBLANK(G1575),"",(IF(LEFT(G1575,1)="-",1,0)+IF(LEFT(H1575,1)="-",1,0)+IF(LEFT(I1575,1)="-",1,0)+IF(LEFT(J1575,1)="-",1,0)+IF(LEFT(K1575,1)="-",1,0)))</f>
        <v>0</v>
      </c>
      <c r="N1575" s="111">
        <f t="shared" si="50"/>
        <v>1</v>
      </c>
      <c r="O1575" s="112">
        <f t="shared" si="50"/>
      </c>
      <c r="P1575" s="74"/>
      <c r="Q1575" s="3"/>
    </row>
    <row r="1576" spans="2:17" ht="15.75">
      <c r="B1576" s="74"/>
      <c r="C1576" s="104" t="s">
        <v>128</v>
      </c>
      <c r="D1576" s="106" t="str">
        <f>IF(+D1566&gt;"",D1566&amp;" - "&amp;H1567,"")</f>
        <v>Marianna Saarnialho - Elina Blinova</v>
      </c>
      <c r="E1576" s="105"/>
      <c r="F1576" s="107"/>
      <c r="G1576" s="121"/>
      <c r="H1576" s="108"/>
      <c r="I1576" s="108"/>
      <c r="J1576" s="108"/>
      <c r="K1576" s="122"/>
      <c r="L1576" s="109">
        <f>IF(ISBLANK(G1576),"",COUNTIF(G1576:K1576,"&gt;=0"))</f>
      </c>
      <c r="M1576" s="110">
        <f>IF(ISBLANK(G1576),"",(IF(LEFT(G1576,1)="-",1,0)+IF(LEFT(H1576,1)="-",1,0)+IF(LEFT(I1576,1)="-",1,0)+IF(LEFT(J1576,1)="-",1,0)+IF(LEFT(K1576,1)="-",1,0)))</f>
      </c>
      <c r="N1576" s="111">
        <f t="shared" si="50"/>
      </c>
      <c r="O1576" s="112">
        <f t="shared" si="50"/>
      </c>
      <c r="P1576" s="74"/>
      <c r="Q1576" s="3"/>
    </row>
    <row r="1577" spans="2:17" ht="16.5" thickBot="1">
      <c r="B1577" s="74"/>
      <c r="C1577" s="104" t="s">
        <v>129</v>
      </c>
      <c r="D1577" s="106" t="str">
        <f>IF(+D1567&gt;"",D1567&amp;" - "&amp;H1566,"")</f>
        <v>Kaarina Saarnialho - Krista Hirvi</v>
      </c>
      <c r="E1577" s="105"/>
      <c r="F1577" s="107"/>
      <c r="G1577" s="122"/>
      <c r="H1577" s="108"/>
      <c r="I1577" s="122"/>
      <c r="J1577" s="108"/>
      <c r="K1577" s="108"/>
      <c r="L1577" s="109">
        <f>IF(ISBLANK(G1577),"",COUNTIF(G1577:K1577,"&gt;=0"))</f>
      </c>
      <c r="M1577" s="123">
        <f>IF(ISBLANK(G1577),"",(IF(LEFT(G1577,1)="-",1,0)+IF(LEFT(H1577,1)="-",1,0)+IF(LEFT(I1577,1)="-",1,0)+IF(LEFT(J1577,1)="-",1,0)+IF(LEFT(K1577,1)="-",1,0)))</f>
      </c>
      <c r="N1577" s="111">
        <f t="shared" si="50"/>
      </c>
      <c r="O1577" s="112">
        <f t="shared" si="50"/>
      </c>
      <c r="P1577" s="74"/>
      <c r="Q1577" s="3"/>
    </row>
    <row r="1578" spans="2:17" ht="16.5" thickBot="1">
      <c r="B1578" s="68"/>
      <c r="C1578" s="71"/>
      <c r="D1578" s="71"/>
      <c r="E1578" s="71"/>
      <c r="F1578" s="71"/>
      <c r="G1578" s="71"/>
      <c r="H1578" s="71"/>
      <c r="I1578" s="71"/>
      <c r="J1578" s="124" t="s">
        <v>21</v>
      </c>
      <c r="K1578" s="125"/>
      <c r="L1578" s="126">
        <f>IF(ISBLANK(E1573),"",SUM(L1573:L1577))</f>
      </c>
      <c r="M1578" s="127">
        <f>IF(ISBLANK(F1573),"",SUM(M1573:M1577))</f>
      </c>
      <c r="N1578" s="128">
        <f>IF(ISBLANK(G1573),"",SUM(N1573:N1577))</f>
        <v>3</v>
      </c>
      <c r="O1578" s="129">
        <f>IF(ISBLANK(G1573),"",SUM(O1573:O1577))</f>
        <v>0</v>
      </c>
      <c r="P1578" s="74"/>
      <c r="Q1578" s="3"/>
    </row>
    <row r="1579" spans="2:17" ht="15.75">
      <c r="B1579" s="68"/>
      <c r="C1579" s="70" t="s">
        <v>95</v>
      </c>
      <c r="D1579" s="71"/>
      <c r="E1579" s="71"/>
      <c r="F1579" s="71"/>
      <c r="G1579" s="71"/>
      <c r="H1579" s="71"/>
      <c r="I1579" s="71"/>
      <c r="J1579" s="71"/>
      <c r="K1579" s="71"/>
      <c r="L1579" s="71"/>
      <c r="M1579" s="71"/>
      <c r="N1579" s="71"/>
      <c r="O1579" s="71"/>
      <c r="P1579" s="80"/>
      <c r="Q1579" s="3"/>
    </row>
    <row r="1580" spans="2:17" ht="15.75">
      <c r="B1580" s="68"/>
      <c r="C1580" s="130" t="s">
        <v>96</v>
      </c>
      <c r="D1580" s="130"/>
      <c r="E1580" s="130" t="s">
        <v>97</v>
      </c>
      <c r="F1580" s="131"/>
      <c r="G1580" s="130"/>
      <c r="H1580" s="130" t="s">
        <v>8</v>
      </c>
      <c r="I1580" s="131"/>
      <c r="J1580" s="130"/>
      <c r="K1580" s="132" t="s">
        <v>98</v>
      </c>
      <c r="L1580" s="69"/>
      <c r="M1580" s="71"/>
      <c r="N1580" s="71"/>
      <c r="O1580" s="71"/>
      <c r="P1580" s="80"/>
      <c r="Q1580" s="3"/>
    </row>
    <row r="1581" spans="2:17" ht="18.75" thickBot="1">
      <c r="B1581" s="68"/>
      <c r="C1581" s="71"/>
      <c r="D1581" s="71"/>
      <c r="E1581" s="71"/>
      <c r="F1581" s="71"/>
      <c r="G1581" s="71"/>
      <c r="H1581" s="71"/>
      <c r="I1581" s="71"/>
      <c r="J1581" s="71"/>
      <c r="K1581" s="155" t="str">
        <f>IF(N1578=3,D1565,IF(O1578=3,H1565,""))</f>
        <v>MBF 2</v>
      </c>
      <c r="L1581" s="156"/>
      <c r="M1581" s="156"/>
      <c r="N1581" s="156"/>
      <c r="O1581" s="157"/>
      <c r="P1581" s="74"/>
      <c r="Q1581" s="3"/>
    </row>
    <row r="1582" spans="2:17" ht="18">
      <c r="B1582" s="133"/>
      <c r="C1582" s="134"/>
      <c r="D1582" s="134"/>
      <c r="E1582" s="134"/>
      <c r="F1582" s="134"/>
      <c r="G1582" s="134"/>
      <c r="H1582" s="134"/>
      <c r="I1582" s="134"/>
      <c r="J1582" s="134"/>
      <c r="K1582" s="135"/>
      <c r="L1582" s="135"/>
      <c r="M1582" s="135"/>
      <c r="N1582" s="135"/>
      <c r="O1582" s="135"/>
      <c r="P1582" s="136"/>
      <c r="Q1582" s="3"/>
    </row>
    <row r="1583" spans="2:17" ht="16.5" thickBot="1">
      <c r="B1583" s="62"/>
      <c r="C1583" s="62"/>
      <c r="D1583" s="62"/>
      <c r="E1583" s="62"/>
      <c r="F1583" s="62"/>
      <c r="G1583" s="62"/>
      <c r="H1583" s="62"/>
      <c r="I1583" s="62"/>
      <c r="J1583" s="62"/>
      <c r="K1583" s="62"/>
      <c r="L1583" s="62"/>
      <c r="M1583" s="62"/>
      <c r="N1583" s="62"/>
      <c r="O1583" s="62"/>
      <c r="P1583" s="62"/>
      <c r="Q1583" s="3"/>
    </row>
    <row r="1584" spans="2:17" ht="18">
      <c r="B1584" s="58"/>
      <c r="C1584" s="58"/>
      <c r="D1584" s="58"/>
      <c r="E1584" s="58"/>
      <c r="F1584" s="58"/>
      <c r="G1584" s="58"/>
      <c r="H1584" s="58"/>
      <c r="I1584" s="58"/>
      <c r="J1584" s="59"/>
      <c r="K1584" s="59"/>
      <c r="L1584" s="59"/>
      <c r="M1584" s="59"/>
      <c r="N1584" s="59"/>
      <c r="O1584" s="60"/>
      <c r="P1584" s="3"/>
      <c r="Q1584" s="3"/>
    </row>
    <row r="1585" spans="2:17" ht="15">
      <c r="B1585" s="61" t="s">
        <v>99</v>
      </c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</row>
    <row r="1591" spans="2:16" ht="15"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</row>
    <row r="1592" spans="2:16" ht="15"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</row>
    <row r="1593" spans="2:16" ht="15.75">
      <c r="B1593" s="63"/>
      <c r="C1593" s="64"/>
      <c r="D1593" s="65"/>
      <c r="E1593" s="66"/>
      <c r="F1593" s="66"/>
      <c r="G1593" s="66"/>
      <c r="H1593" s="66"/>
      <c r="I1593" s="66"/>
      <c r="J1593" s="66"/>
      <c r="K1593" s="66"/>
      <c r="L1593" s="66"/>
      <c r="M1593" s="66"/>
      <c r="N1593" s="66"/>
      <c r="O1593" s="66"/>
      <c r="P1593" s="67"/>
    </row>
    <row r="1594" spans="2:16" ht="15.75">
      <c r="B1594" s="68"/>
      <c r="C1594" s="69"/>
      <c r="D1594" s="70" t="s">
        <v>109</v>
      </c>
      <c r="E1594" s="71"/>
      <c r="F1594" s="71"/>
      <c r="G1594" s="69"/>
      <c r="H1594" s="72" t="s">
        <v>84</v>
      </c>
      <c r="I1594" s="73"/>
      <c r="J1594" s="171" t="s">
        <v>193</v>
      </c>
      <c r="K1594" s="160"/>
      <c r="L1594" s="160"/>
      <c r="M1594" s="160"/>
      <c r="N1594" s="160"/>
      <c r="O1594" s="161"/>
      <c r="P1594" s="74"/>
    </row>
    <row r="1595" spans="2:16" ht="20.25">
      <c r="B1595" s="68"/>
      <c r="C1595" s="75"/>
      <c r="D1595" s="76" t="s">
        <v>110</v>
      </c>
      <c r="E1595" s="71"/>
      <c r="F1595" s="71"/>
      <c r="G1595" s="69"/>
      <c r="H1595" s="72" t="s">
        <v>85</v>
      </c>
      <c r="I1595" s="73"/>
      <c r="J1595" s="171"/>
      <c r="K1595" s="160"/>
      <c r="L1595" s="160"/>
      <c r="M1595" s="160"/>
      <c r="N1595" s="160"/>
      <c r="O1595" s="161"/>
      <c r="P1595" s="74"/>
    </row>
    <row r="1596" spans="2:16" ht="15.75">
      <c r="B1596" s="68"/>
      <c r="C1596" s="71"/>
      <c r="D1596" s="71" t="s">
        <v>111</v>
      </c>
      <c r="E1596" s="71"/>
      <c r="F1596" s="71"/>
      <c r="G1596" s="71"/>
      <c r="H1596" s="72" t="s">
        <v>86</v>
      </c>
      <c r="I1596" s="77"/>
      <c r="J1596" s="171" t="s">
        <v>29</v>
      </c>
      <c r="K1596" s="171"/>
      <c r="L1596" s="171"/>
      <c r="M1596" s="171"/>
      <c r="N1596" s="171"/>
      <c r="O1596" s="166"/>
      <c r="P1596" s="74"/>
    </row>
    <row r="1597" spans="2:16" ht="15.75">
      <c r="B1597" s="68"/>
      <c r="C1597" s="71"/>
      <c r="D1597" s="71"/>
      <c r="E1597" s="71"/>
      <c r="F1597" s="71"/>
      <c r="G1597" s="71"/>
      <c r="H1597" s="72" t="s">
        <v>112</v>
      </c>
      <c r="I1597" s="73"/>
      <c r="J1597" s="163"/>
      <c r="K1597" s="164"/>
      <c r="L1597" s="164"/>
      <c r="M1597" s="78" t="s">
        <v>113</v>
      </c>
      <c r="N1597" s="165"/>
      <c r="O1597" s="166"/>
      <c r="P1597" s="74"/>
    </row>
    <row r="1598" spans="2:16" ht="15.75">
      <c r="B1598" s="68"/>
      <c r="C1598" s="69"/>
      <c r="D1598" s="79" t="s">
        <v>87</v>
      </c>
      <c r="E1598" s="71"/>
      <c r="F1598" s="71"/>
      <c r="G1598" s="71"/>
      <c r="H1598" s="79" t="s">
        <v>87</v>
      </c>
      <c r="I1598" s="71"/>
      <c r="J1598" s="71"/>
      <c r="K1598" s="71"/>
      <c r="L1598" s="71"/>
      <c r="M1598" s="71"/>
      <c r="N1598" s="71"/>
      <c r="O1598" s="71"/>
      <c r="P1598" s="80"/>
    </row>
    <row r="1599" spans="2:16" ht="15.75">
      <c r="B1599" s="74"/>
      <c r="C1599" s="81" t="s">
        <v>114</v>
      </c>
      <c r="D1599" s="167" t="s">
        <v>56</v>
      </c>
      <c r="E1599" s="168"/>
      <c r="F1599" s="82"/>
      <c r="G1599" s="83" t="s">
        <v>114</v>
      </c>
      <c r="H1599" s="167" t="s">
        <v>55</v>
      </c>
      <c r="I1599" s="169"/>
      <c r="J1599" s="169"/>
      <c r="K1599" s="169"/>
      <c r="L1599" s="169"/>
      <c r="M1599" s="169"/>
      <c r="N1599" s="169"/>
      <c r="O1599" s="170"/>
      <c r="P1599" s="74"/>
    </row>
    <row r="1600" spans="2:16" ht="15.75">
      <c r="B1600" s="74"/>
      <c r="C1600" s="84" t="s">
        <v>88</v>
      </c>
      <c r="D1600" s="158" t="s">
        <v>202</v>
      </c>
      <c r="E1600" s="159" t="s">
        <v>115</v>
      </c>
      <c r="F1600" s="85"/>
      <c r="G1600" s="86" t="s">
        <v>89</v>
      </c>
      <c r="H1600" s="158" t="s">
        <v>204</v>
      </c>
      <c r="I1600" s="160" t="s">
        <v>116</v>
      </c>
      <c r="J1600" s="160" t="s">
        <v>116</v>
      </c>
      <c r="K1600" s="160" t="s">
        <v>116</v>
      </c>
      <c r="L1600" s="160" t="s">
        <v>116</v>
      </c>
      <c r="M1600" s="160" t="s">
        <v>116</v>
      </c>
      <c r="N1600" s="160" t="s">
        <v>116</v>
      </c>
      <c r="O1600" s="161" t="s">
        <v>116</v>
      </c>
      <c r="P1600" s="74"/>
    </row>
    <row r="1601" spans="2:16" ht="15.75">
      <c r="B1601" s="74"/>
      <c r="C1601" s="87" t="s">
        <v>51</v>
      </c>
      <c r="D1601" s="158" t="s">
        <v>203</v>
      </c>
      <c r="E1601" s="159" t="s">
        <v>117</v>
      </c>
      <c r="F1601" s="85"/>
      <c r="G1601" s="88" t="s">
        <v>90</v>
      </c>
      <c r="H1601" s="158" t="s">
        <v>205</v>
      </c>
      <c r="I1601" s="160" t="s">
        <v>118</v>
      </c>
      <c r="J1601" s="160" t="s">
        <v>118</v>
      </c>
      <c r="K1601" s="160" t="s">
        <v>118</v>
      </c>
      <c r="L1601" s="160" t="s">
        <v>118</v>
      </c>
      <c r="M1601" s="160" t="s">
        <v>118</v>
      </c>
      <c r="N1601" s="160" t="s">
        <v>118</v>
      </c>
      <c r="O1601" s="161" t="s">
        <v>118</v>
      </c>
      <c r="P1601" s="74"/>
    </row>
    <row r="1602" spans="2:16" ht="15.75">
      <c r="B1602" s="68"/>
      <c r="C1602" s="89" t="s">
        <v>91</v>
      </c>
      <c r="D1602" s="90"/>
      <c r="E1602" s="91"/>
      <c r="F1602" s="92"/>
      <c r="G1602" s="89" t="s">
        <v>91</v>
      </c>
      <c r="H1602" s="93"/>
      <c r="I1602" s="93"/>
      <c r="J1602" s="93"/>
      <c r="K1602" s="93"/>
      <c r="L1602" s="93"/>
      <c r="M1602" s="93"/>
      <c r="N1602" s="93"/>
      <c r="O1602" s="93"/>
      <c r="P1602" s="80"/>
    </row>
    <row r="1603" spans="2:16" ht="15.75">
      <c r="B1603" s="74"/>
      <c r="C1603" s="84"/>
      <c r="D1603" s="158" t="s">
        <v>202</v>
      </c>
      <c r="E1603" s="162" t="s">
        <v>115</v>
      </c>
      <c r="F1603" s="85"/>
      <c r="G1603" s="86"/>
      <c r="H1603" s="158" t="s">
        <v>204</v>
      </c>
      <c r="I1603" s="160" t="s">
        <v>116</v>
      </c>
      <c r="J1603" s="160" t="s">
        <v>116</v>
      </c>
      <c r="K1603" s="160" t="s">
        <v>116</v>
      </c>
      <c r="L1603" s="160" t="s">
        <v>116</v>
      </c>
      <c r="M1603" s="160" t="s">
        <v>116</v>
      </c>
      <c r="N1603" s="160" t="s">
        <v>116</v>
      </c>
      <c r="O1603" s="161" t="s">
        <v>116</v>
      </c>
      <c r="P1603" s="74"/>
    </row>
    <row r="1604" spans="2:16" ht="15.75">
      <c r="B1604" s="74"/>
      <c r="C1604" s="94"/>
      <c r="D1604" s="158" t="s">
        <v>203</v>
      </c>
      <c r="E1604" s="162" t="s">
        <v>117</v>
      </c>
      <c r="F1604" s="85"/>
      <c r="G1604" s="95"/>
      <c r="H1604" s="158" t="s">
        <v>205</v>
      </c>
      <c r="I1604" s="160" t="s">
        <v>118</v>
      </c>
      <c r="J1604" s="160" t="s">
        <v>118</v>
      </c>
      <c r="K1604" s="160" t="s">
        <v>118</v>
      </c>
      <c r="L1604" s="160" t="s">
        <v>118</v>
      </c>
      <c r="M1604" s="160" t="s">
        <v>118</v>
      </c>
      <c r="N1604" s="160" t="s">
        <v>118</v>
      </c>
      <c r="O1604" s="161" t="s">
        <v>118</v>
      </c>
      <c r="P1604" s="74"/>
    </row>
    <row r="1605" spans="2:16" ht="15.75">
      <c r="B1605" s="68"/>
      <c r="C1605" s="71"/>
      <c r="D1605" s="71"/>
      <c r="E1605" s="71"/>
      <c r="F1605" s="71"/>
      <c r="G1605" s="96" t="s">
        <v>119</v>
      </c>
      <c r="H1605" s="79"/>
      <c r="I1605" s="79"/>
      <c r="J1605" s="79"/>
      <c r="K1605" s="71"/>
      <c r="L1605" s="71"/>
      <c r="M1605" s="71"/>
      <c r="N1605" s="97"/>
      <c r="O1605" s="69"/>
      <c r="P1605" s="80"/>
    </row>
    <row r="1606" spans="2:16" ht="15.75">
      <c r="B1606" s="68"/>
      <c r="C1606" s="98" t="s">
        <v>92</v>
      </c>
      <c r="D1606" s="71"/>
      <c r="E1606" s="71"/>
      <c r="F1606" s="71"/>
      <c r="G1606" s="99" t="s">
        <v>120</v>
      </c>
      <c r="H1606" s="99" t="s">
        <v>121</v>
      </c>
      <c r="I1606" s="99" t="s">
        <v>122</v>
      </c>
      <c r="J1606" s="99" t="s">
        <v>123</v>
      </c>
      <c r="K1606" s="99" t="s">
        <v>124</v>
      </c>
      <c r="L1606" s="100" t="s">
        <v>5</v>
      </c>
      <c r="M1606" s="101"/>
      <c r="N1606" s="102" t="s">
        <v>93</v>
      </c>
      <c r="O1606" s="103" t="s">
        <v>94</v>
      </c>
      <c r="P1606" s="74"/>
    </row>
    <row r="1607" spans="2:16" ht="15.75">
      <c r="B1607" s="74"/>
      <c r="C1607" s="104" t="s">
        <v>125</v>
      </c>
      <c r="D1607" s="105" t="str">
        <f>IF(+D1600&gt;"",D1600&amp;"-"&amp;H1600,"")</f>
        <v>Sofie Eriksson-Julia Pyykölä</v>
      </c>
      <c r="E1607" s="106"/>
      <c r="F1607" s="107"/>
      <c r="G1607" s="108">
        <v>4</v>
      </c>
      <c r="H1607" s="108">
        <v>2</v>
      </c>
      <c r="I1607" s="108">
        <v>0</v>
      </c>
      <c r="J1607" s="108"/>
      <c r="K1607" s="108"/>
      <c r="L1607" s="109">
        <f>IF(ISBLANK(G1607),"",COUNTIF(G1607:K1607,"&gt;=0"))</f>
        <v>3</v>
      </c>
      <c r="M1607" s="110">
        <f>IF(ISBLANK(G1607),"",(IF(LEFT(G1607,1)="-",1,0)+IF(LEFT(H1607,1)="-",1,0)+IF(LEFT(I1607,1)="-",1,0)+IF(LEFT(J1607,1)="-",1,0)+IF(LEFT(K1607,1)="-",1,0)))</f>
        <v>0</v>
      </c>
      <c r="N1607" s="111">
        <f>IF(L1607=3,1,"")</f>
        <v>1</v>
      </c>
      <c r="O1607" s="112">
        <f>IF(M1607=3,1,"")</f>
      </c>
      <c r="P1607" s="74"/>
    </row>
    <row r="1608" spans="2:16" ht="15.75">
      <c r="B1608" s="74"/>
      <c r="C1608" s="104" t="s">
        <v>126</v>
      </c>
      <c r="D1608" s="106" t="str">
        <f>IF(D1601&gt;"",D1601&amp;" - "&amp;H1601,"")</f>
        <v>Carina Englund - Gerli Viljak</v>
      </c>
      <c r="E1608" s="105"/>
      <c r="F1608" s="107"/>
      <c r="G1608" s="113">
        <v>1</v>
      </c>
      <c r="H1608" s="108">
        <v>1</v>
      </c>
      <c r="I1608" s="108">
        <v>4</v>
      </c>
      <c r="J1608" s="108"/>
      <c r="K1608" s="108"/>
      <c r="L1608" s="109">
        <f>IF(ISBLANK(G1608),"",COUNTIF(G1608:K1608,"&gt;=0"))</f>
        <v>3</v>
      </c>
      <c r="M1608" s="110">
        <f>IF(ISBLANK(G1608),"",(IF(LEFT(G1608,1)="-",1,0)+IF(LEFT(H1608,1)="-",1,0)+IF(LEFT(I1608,1)="-",1,0)+IF(LEFT(J1608,1)="-",1,0)+IF(LEFT(K1608,1)="-",1,0)))</f>
        <v>0</v>
      </c>
      <c r="N1608" s="111">
        <f>IF(L1608=3,1,"")</f>
        <v>1</v>
      </c>
      <c r="O1608" s="112">
        <f>IF(M1608=3,1,"")</f>
      </c>
      <c r="P1608" s="74"/>
    </row>
    <row r="1609" spans="2:16" ht="15.75">
      <c r="B1609" s="74"/>
      <c r="C1609" s="114" t="s">
        <v>127</v>
      </c>
      <c r="D1609" s="115" t="str">
        <f>IF(D1603&gt;"",D1603&amp;" / "&amp;D1604,"")</f>
        <v>Sofie Eriksson / Carina Englund</v>
      </c>
      <c r="E1609" s="116" t="str">
        <f>IF(H1603&gt;"",H1603&amp;" / "&amp;H1604,"")</f>
        <v>Julia Pyykölä / Gerli Viljak</v>
      </c>
      <c r="F1609" s="117"/>
      <c r="G1609" s="118">
        <v>4</v>
      </c>
      <c r="H1609" s="119">
        <v>4</v>
      </c>
      <c r="I1609" s="120">
        <v>0</v>
      </c>
      <c r="J1609" s="120"/>
      <c r="K1609" s="120"/>
      <c r="L1609" s="109">
        <f>IF(ISBLANK(G1609),"",COUNTIF(G1609:K1609,"&gt;=0"))</f>
        <v>3</v>
      </c>
      <c r="M1609" s="110">
        <f>IF(ISBLANK(G1609),"",(IF(LEFT(G1609,1)="-",1,0)+IF(LEFT(H1609,1)="-",1,0)+IF(LEFT(I1609,1)="-",1,0)+IF(LEFT(J1609,1)="-",1,0)+IF(LEFT(K1609,1)="-",1,0)))</f>
        <v>0</v>
      </c>
      <c r="N1609" s="111">
        <f>IF(L1609=3,1,"")</f>
        <v>1</v>
      </c>
      <c r="O1609" s="112">
        <f>IF(M1609=3,1,"")</f>
      </c>
      <c r="P1609" s="74"/>
    </row>
    <row r="1610" spans="2:16" ht="15.75">
      <c r="B1610" s="74"/>
      <c r="C1610" s="104" t="s">
        <v>128</v>
      </c>
      <c r="D1610" s="106" t="str">
        <f>IF(+D1600&gt;"",D1600&amp;" - "&amp;H1601,"")</f>
        <v>Sofie Eriksson - Gerli Viljak</v>
      </c>
      <c r="E1610" s="105"/>
      <c r="F1610" s="107"/>
      <c r="G1610" s="121"/>
      <c r="H1610" s="108"/>
      <c r="I1610" s="108"/>
      <c r="J1610" s="108"/>
      <c r="K1610" s="122"/>
      <c r="L1610" s="109">
        <f>IF(ISBLANK(G1610),"",COUNTIF(G1610:K1610,"&gt;=0"))</f>
      </c>
      <c r="M1610" s="110">
        <f>IF(ISBLANK(G1610),"",(IF(LEFT(G1610,1)="-",1,0)+IF(LEFT(H1610,1)="-",1,0)+IF(LEFT(I1610,1)="-",1,0)+IF(LEFT(J1610,1)="-",1,0)+IF(LEFT(K1610,1)="-",1,0)))</f>
      </c>
      <c r="N1610" s="111">
        <f>IF(L1610=3,1,"")</f>
      </c>
      <c r="O1610" s="112">
        <f>IF(M1610=3,1,"")</f>
      </c>
      <c r="P1610" s="74"/>
    </row>
    <row r="1611" spans="2:16" ht="16.5" thickBot="1">
      <c r="B1611" s="74"/>
      <c r="C1611" s="104" t="s">
        <v>129</v>
      </c>
      <c r="D1611" s="106" t="str">
        <f>IF(+D1601&gt;"",D1601&amp;" - "&amp;H1600,"")</f>
        <v>Carina Englund - Julia Pyykölä</v>
      </c>
      <c r="E1611" s="105"/>
      <c r="F1611" s="107"/>
      <c r="G1611" s="122"/>
      <c r="H1611" s="108"/>
      <c r="I1611" s="122"/>
      <c r="J1611" s="108"/>
      <c r="K1611" s="108"/>
      <c r="L1611" s="109">
        <f>IF(ISBLANK(G1611),"",COUNTIF(G1611:K1611,"&gt;=0"))</f>
      </c>
      <c r="M1611" s="123">
        <f>IF(ISBLANK(G1611),"",(IF(LEFT(G1611,1)="-",1,0)+IF(LEFT(H1611,1)="-",1,0)+IF(LEFT(I1611,1)="-",1,0)+IF(LEFT(J1611,1)="-",1,0)+IF(LEFT(K1611,1)="-",1,0)))</f>
      </c>
      <c r="N1611" s="111">
        <f>IF(L1611=3,1,"")</f>
      </c>
      <c r="O1611" s="112">
        <f>IF(M1611=3,1,"")</f>
      </c>
      <c r="P1611" s="74"/>
    </row>
    <row r="1612" spans="2:16" ht="16.5" thickBot="1">
      <c r="B1612" s="68"/>
      <c r="C1612" s="71"/>
      <c r="D1612" s="71"/>
      <c r="E1612" s="71"/>
      <c r="F1612" s="71"/>
      <c r="G1612" s="71"/>
      <c r="H1612" s="71"/>
      <c r="I1612" s="71"/>
      <c r="J1612" s="124" t="s">
        <v>21</v>
      </c>
      <c r="K1612" s="125"/>
      <c r="L1612" s="126">
        <f>IF(ISBLANK(E1607),"",SUM(L1607:L1611))</f>
      </c>
      <c r="M1612" s="127">
        <f>IF(ISBLANK(F1607),"",SUM(M1607:M1611))</f>
      </c>
      <c r="N1612" s="128">
        <f>IF(ISBLANK(G1607),"",SUM(N1607:N1611))</f>
        <v>3</v>
      </c>
      <c r="O1612" s="129">
        <f>IF(ISBLANK(G1607),"",SUM(O1607:O1611))</f>
        <v>0</v>
      </c>
      <c r="P1612" s="74"/>
    </row>
    <row r="1613" spans="2:16" ht="15.75">
      <c r="B1613" s="68"/>
      <c r="C1613" s="70" t="s">
        <v>95</v>
      </c>
      <c r="D1613" s="71"/>
      <c r="E1613" s="71"/>
      <c r="F1613" s="71"/>
      <c r="G1613" s="71"/>
      <c r="H1613" s="71"/>
      <c r="I1613" s="71"/>
      <c r="J1613" s="71"/>
      <c r="K1613" s="71"/>
      <c r="L1613" s="71"/>
      <c r="M1613" s="71"/>
      <c r="N1613" s="71"/>
      <c r="O1613" s="71"/>
      <c r="P1613" s="80"/>
    </row>
    <row r="1614" spans="2:16" ht="15.75">
      <c r="B1614" s="68"/>
      <c r="C1614" s="130" t="s">
        <v>96</v>
      </c>
      <c r="D1614" s="130"/>
      <c r="E1614" s="130" t="s">
        <v>97</v>
      </c>
      <c r="F1614" s="131"/>
      <c r="G1614" s="130"/>
      <c r="H1614" s="130" t="s">
        <v>8</v>
      </c>
      <c r="I1614" s="131"/>
      <c r="J1614" s="130"/>
      <c r="K1614" s="132" t="s">
        <v>98</v>
      </c>
      <c r="L1614" s="69"/>
      <c r="M1614" s="71"/>
      <c r="N1614" s="71"/>
      <c r="O1614" s="71"/>
      <c r="P1614" s="80"/>
    </row>
    <row r="1615" spans="2:16" ht="18.75" thickBot="1">
      <c r="B1615" s="68"/>
      <c r="C1615" s="71"/>
      <c r="D1615" s="71"/>
      <c r="E1615" s="71"/>
      <c r="F1615" s="71"/>
      <c r="G1615" s="71"/>
      <c r="H1615" s="71"/>
      <c r="I1615" s="71"/>
      <c r="J1615" s="71"/>
      <c r="K1615" s="155" t="str">
        <f>IF(N1612=3,D1599,IF(O1612=3,H1599,""))</f>
        <v>ParPi</v>
      </c>
      <c r="L1615" s="156"/>
      <c r="M1615" s="156"/>
      <c r="N1615" s="156"/>
      <c r="O1615" s="157"/>
      <c r="P1615" s="74"/>
    </row>
    <row r="1616" spans="2:16" ht="18">
      <c r="B1616" s="133"/>
      <c r="C1616" s="134"/>
      <c r="D1616" s="134"/>
      <c r="E1616" s="134"/>
      <c r="F1616" s="134"/>
      <c r="G1616" s="134"/>
      <c r="H1616" s="134"/>
      <c r="I1616" s="134"/>
      <c r="J1616" s="134"/>
      <c r="K1616" s="135"/>
      <c r="L1616" s="135"/>
      <c r="M1616" s="135"/>
      <c r="N1616" s="135"/>
      <c r="O1616" s="135"/>
      <c r="P1616" s="136"/>
    </row>
    <row r="1617" spans="2:16" ht="16.5" thickBot="1">
      <c r="B1617" s="62"/>
      <c r="C1617" s="62"/>
      <c r="D1617" s="62"/>
      <c r="E1617" s="62"/>
      <c r="F1617" s="62"/>
      <c r="G1617" s="62"/>
      <c r="H1617" s="62"/>
      <c r="I1617" s="62"/>
      <c r="J1617" s="62"/>
      <c r="K1617" s="62"/>
      <c r="L1617" s="62"/>
      <c r="M1617" s="62"/>
      <c r="N1617" s="62"/>
      <c r="O1617" s="62"/>
      <c r="P1617" s="62"/>
    </row>
    <row r="1618" spans="2:16" ht="18">
      <c r="B1618" s="58"/>
      <c r="C1618" s="58"/>
      <c r="D1618" s="58"/>
      <c r="E1618" s="58"/>
      <c r="F1618" s="58"/>
      <c r="G1618" s="58"/>
      <c r="H1618" s="58"/>
      <c r="I1618" s="58"/>
      <c r="J1618" s="59"/>
      <c r="K1618" s="59"/>
      <c r="L1618" s="59"/>
      <c r="M1618" s="59"/>
      <c r="N1618" s="59"/>
      <c r="O1618" s="60"/>
      <c r="P1618" s="3"/>
    </row>
    <row r="1619" spans="2:16" ht="15">
      <c r="B1619" s="61" t="s">
        <v>99</v>
      </c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</row>
    <row r="1620" spans="2:16" ht="15"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</row>
    <row r="1624" spans="2:17" ht="15"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</row>
    <row r="1625" spans="2:17" ht="15"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</row>
    <row r="1626" spans="2:17" ht="15"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</row>
    <row r="1627" spans="2:17" ht="15.75">
      <c r="B1627" s="63"/>
      <c r="C1627" s="64"/>
      <c r="D1627" s="65"/>
      <c r="E1627" s="66"/>
      <c r="F1627" s="66"/>
      <c r="G1627" s="66"/>
      <c r="H1627" s="66"/>
      <c r="I1627" s="66"/>
      <c r="J1627" s="66"/>
      <c r="K1627" s="66"/>
      <c r="L1627" s="66"/>
      <c r="M1627" s="66"/>
      <c r="N1627" s="66"/>
      <c r="O1627" s="66"/>
      <c r="P1627" s="67"/>
      <c r="Q1627" s="3"/>
    </row>
    <row r="1628" spans="2:17" ht="15.75">
      <c r="B1628" s="68"/>
      <c r="C1628" s="69"/>
      <c r="D1628" s="70" t="s">
        <v>109</v>
      </c>
      <c r="E1628" s="71"/>
      <c r="F1628" s="71"/>
      <c r="G1628" s="69"/>
      <c r="H1628" s="72" t="s">
        <v>84</v>
      </c>
      <c r="I1628" s="73"/>
      <c r="J1628" s="171" t="s">
        <v>193</v>
      </c>
      <c r="K1628" s="160"/>
      <c r="L1628" s="160"/>
      <c r="M1628" s="160"/>
      <c r="N1628" s="160"/>
      <c r="O1628" s="161"/>
      <c r="P1628" s="74"/>
      <c r="Q1628" s="3"/>
    </row>
    <row r="1629" spans="2:17" ht="20.25">
      <c r="B1629" s="68"/>
      <c r="C1629" s="75"/>
      <c r="D1629" s="76" t="s">
        <v>110</v>
      </c>
      <c r="E1629" s="71"/>
      <c r="F1629" s="71"/>
      <c r="G1629" s="69"/>
      <c r="H1629" s="72" t="s">
        <v>85</v>
      </c>
      <c r="I1629" s="73"/>
      <c r="J1629" s="171"/>
      <c r="K1629" s="160"/>
      <c r="L1629" s="160"/>
      <c r="M1629" s="160"/>
      <c r="N1629" s="160"/>
      <c r="O1629" s="161"/>
      <c r="P1629" s="74"/>
      <c r="Q1629" s="3"/>
    </row>
    <row r="1630" spans="2:17" ht="15.75">
      <c r="B1630" s="68"/>
      <c r="C1630" s="71"/>
      <c r="D1630" s="71" t="s">
        <v>111</v>
      </c>
      <c r="E1630" s="71"/>
      <c r="F1630" s="71"/>
      <c r="G1630" s="71"/>
      <c r="H1630" s="72" t="s">
        <v>86</v>
      </c>
      <c r="I1630" s="77"/>
      <c r="J1630" s="171" t="s">
        <v>29</v>
      </c>
      <c r="K1630" s="171"/>
      <c r="L1630" s="171"/>
      <c r="M1630" s="171"/>
      <c r="N1630" s="171"/>
      <c r="O1630" s="166"/>
      <c r="P1630" s="74"/>
      <c r="Q1630" s="3"/>
    </row>
    <row r="1631" spans="2:17" ht="15.75">
      <c r="B1631" s="68"/>
      <c r="C1631" s="71"/>
      <c r="D1631" s="71"/>
      <c r="E1631" s="71"/>
      <c r="F1631" s="71"/>
      <c r="G1631" s="71"/>
      <c r="H1631" s="72" t="s">
        <v>112</v>
      </c>
      <c r="I1631" s="73"/>
      <c r="J1631" s="163"/>
      <c r="K1631" s="164"/>
      <c r="L1631" s="164"/>
      <c r="M1631" s="78" t="s">
        <v>113</v>
      </c>
      <c r="N1631" s="165"/>
      <c r="O1631" s="166"/>
      <c r="P1631" s="74"/>
      <c r="Q1631" s="3"/>
    </row>
    <row r="1632" spans="2:17" ht="15.75">
      <c r="B1632" s="68"/>
      <c r="C1632" s="69"/>
      <c r="D1632" s="79" t="s">
        <v>87</v>
      </c>
      <c r="E1632" s="71"/>
      <c r="F1632" s="71"/>
      <c r="G1632" s="71"/>
      <c r="H1632" s="79" t="s">
        <v>87</v>
      </c>
      <c r="I1632" s="71"/>
      <c r="J1632" s="71"/>
      <c r="K1632" s="71"/>
      <c r="L1632" s="71"/>
      <c r="M1632" s="71"/>
      <c r="N1632" s="71"/>
      <c r="O1632" s="71"/>
      <c r="P1632" s="80"/>
      <c r="Q1632" s="3"/>
    </row>
    <row r="1633" spans="2:17" ht="15.75">
      <c r="B1633" s="74"/>
      <c r="C1633" s="81" t="s">
        <v>114</v>
      </c>
      <c r="D1633" s="167" t="s">
        <v>55</v>
      </c>
      <c r="E1633" s="168"/>
      <c r="F1633" s="82"/>
      <c r="G1633" s="83" t="s">
        <v>114</v>
      </c>
      <c r="H1633" s="167" t="s">
        <v>20</v>
      </c>
      <c r="I1633" s="169"/>
      <c r="J1633" s="169"/>
      <c r="K1633" s="169"/>
      <c r="L1633" s="169"/>
      <c r="M1633" s="169"/>
      <c r="N1633" s="169"/>
      <c r="O1633" s="170"/>
      <c r="P1633" s="74"/>
      <c r="Q1633" s="3"/>
    </row>
    <row r="1634" spans="2:17" ht="15.75">
      <c r="B1634" s="74"/>
      <c r="C1634" s="84" t="s">
        <v>88</v>
      </c>
      <c r="D1634" s="158" t="s">
        <v>205</v>
      </c>
      <c r="E1634" s="159" t="s">
        <v>115</v>
      </c>
      <c r="F1634" s="85"/>
      <c r="G1634" s="86" t="s">
        <v>89</v>
      </c>
      <c r="H1634" s="158" t="s">
        <v>199</v>
      </c>
      <c r="I1634" s="160" t="s">
        <v>116</v>
      </c>
      <c r="J1634" s="160" t="s">
        <v>116</v>
      </c>
      <c r="K1634" s="160" t="s">
        <v>116</v>
      </c>
      <c r="L1634" s="160" t="s">
        <v>116</v>
      </c>
      <c r="M1634" s="160" t="s">
        <v>116</v>
      </c>
      <c r="N1634" s="160" t="s">
        <v>116</v>
      </c>
      <c r="O1634" s="161" t="s">
        <v>116</v>
      </c>
      <c r="P1634" s="74"/>
      <c r="Q1634" s="3"/>
    </row>
    <row r="1635" spans="2:17" ht="15.75">
      <c r="B1635" s="74"/>
      <c r="C1635" s="87" t="s">
        <v>51</v>
      </c>
      <c r="D1635" s="158" t="s">
        <v>204</v>
      </c>
      <c r="E1635" s="159" t="s">
        <v>117</v>
      </c>
      <c r="F1635" s="85"/>
      <c r="G1635" s="88" t="s">
        <v>90</v>
      </c>
      <c r="H1635" s="158" t="s">
        <v>198</v>
      </c>
      <c r="I1635" s="160" t="s">
        <v>118</v>
      </c>
      <c r="J1635" s="160" t="s">
        <v>118</v>
      </c>
      <c r="K1635" s="160" t="s">
        <v>118</v>
      </c>
      <c r="L1635" s="160" t="s">
        <v>118</v>
      </c>
      <c r="M1635" s="160" t="s">
        <v>118</v>
      </c>
      <c r="N1635" s="160" t="s">
        <v>118</v>
      </c>
      <c r="O1635" s="161" t="s">
        <v>118</v>
      </c>
      <c r="P1635" s="74"/>
      <c r="Q1635" s="3"/>
    </row>
    <row r="1636" spans="2:17" ht="15.75">
      <c r="B1636" s="68"/>
      <c r="C1636" s="89" t="s">
        <v>91</v>
      </c>
      <c r="D1636" s="90"/>
      <c r="E1636" s="91"/>
      <c r="F1636" s="92"/>
      <c r="G1636" s="89" t="s">
        <v>91</v>
      </c>
      <c r="H1636" s="93"/>
      <c r="I1636" s="93"/>
      <c r="J1636" s="93"/>
      <c r="K1636" s="93"/>
      <c r="L1636" s="93"/>
      <c r="M1636" s="93"/>
      <c r="N1636" s="93"/>
      <c r="O1636" s="93"/>
      <c r="P1636" s="80"/>
      <c r="Q1636" s="3"/>
    </row>
    <row r="1637" spans="2:17" ht="15.75">
      <c r="B1637" s="74"/>
      <c r="C1637" s="84"/>
      <c r="D1637" s="158" t="s">
        <v>205</v>
      </c>
      <c r="E1637" s="162" t="s">
        <v>115</v>
      </c>
      <c r="F1637" s="85"/>
      <c r="G1637" s="86"/>
      <c r="H1637" s="158" t="s">
        <v>199</v>
      </c>
      <c r="I1637" s="160" t="s">
        <v>116</v>
      </c>
      <c r="J1637" s="160" t="s">
        <v>116</v>
      </c>
      <c r="K1637" s="160" t="s">
        <v>116</v>
      </c>
      <c r="L1637" s="160" t="s">
        <v>116</v>
      </c>
      <c r="M1637" s="160" t="s">
        <v>116</v>
      </c>
      <c r="N1637" s="160" t="s">
        <v>116</v>
      </c>
      <c r="O1637" s="161" t="s">
        <v>116</v>
      </c>
      <c r="P1637" s="74"/>
      <c r="Q1637" s="3"/>
    </row>
    <row r="1638" spans="2:17" ht="15.75">
      <c r="B1638" s="74"/>
      <c r="C1638" s="94"/>
      <c r="D1638" s="158" t="s">
        <v>204</v>
      </c>
      <c r="E1638" s="162" t="s">
        <v>117</v>
      </c>
      <c r="F1638" s="85"/>
      <c r="G1638" s="95"/>
      <c r="H1638" s="158" t="s">
        <v>198</v>
      </c>
      <c r="I1638" s="160" t="s">
        <v>118</v>
      </c>
      <c r="J1638" s="160" t="s">
        <v>118</v>
      </c>
      <c r="K1638" s="160" t="s">
        <v>118</v>
      </c>
      <c r="L1638" s="160" t="s">
        <v>118</v>
      </c>
      <c r="M1638" s="160" t="s">
        <v>118</v>
      </c>
      <c r="N1638" s="160" t="s">
        <v>118</v>
      </c>
      <c r="O1638" s="161" t="s">
        <v>118</v>
      </c>
      <c r="P1638" s="74"/>
      <c r="Q1638" s="3"/>
    </row>
    <row r="1639" spans="2:17" ht="15.75">
      <c r="B1639" s="68"/>
      <c r="C1639" s="71"/>
      <c r="D1639" s="71"/>
      <c r="E1639" s="71"/>
      <c r="F1639" s="71"/>
      <c r="G1639" s="96" t="s">
        <v>119</v>
      </c>
      <c r="H1639" s="79"/>
      <c r="I1639" s="79"/>
      <c r="J1639" s="79"/>
      <c r="K1639" s="71"/>
      <c r="L1639" s="71"/>
      <c r="M1639" s="71"/>
      <c r="N1639" s="97"/>
      <c r="O1639" s="69"/>
      <c r="P1639" s="80"/>
      <c r="Q1639" s="3"/>
    </row>
    <row r="1640" spans="2:17" ht="15.75">
      <c r="B1640" s="68"/>
      <c r="C1640" s="98" t="s">
        <v>92</v>
      </c>
      <c r="D1640" s="71"/>
      <c r="E1640" s="71"/>
      <c r="F1640" s="71"/>
      <c r="G1640" s="99" t="s">
        <v>120</v>
      </c>
      <c r="H1640" s="99" t="s">
        <v>121</v>
      </c>
      <c r="I1640" s="99" t="s">
        <v>122</v>
      </c>
      <c r="J1640" s="99" t="s">
        <v>123</v>
      </c>
      <c r="K1640" s="99" t="s">
        <v>124</v>
      </c>
      <c r="L1640" s="100" t="s">
        <v>5</v>
      </c>
      <c r="M1640" s="101"/>
      <c r="N1640" s="102" t="s">
        <v>93</v>
      </c>
      <c r="O1640" s="103" t="s">
        <v>94</v>
      </c>
      <c r="P1640" s="74"/>
      <c r="Q1640" s="3"/>
    </row>
    <row r="1641" spans="2:17" ht="15.75">
      <c r="B1641" s="74"/>
      <c r="C1641" s="104" t="s">
        <v>125</v>
      </c>
      <c r="D1641" s="105" t="str">
        <f>IF(+D1634&gt;"",D1634&amp;"-"&amp;H1634,"")</f>
        <v>Gerli Viljak-Kaarina Saarnialho</v>
      </c>
      <c r="E1641" s="106"/>
      <c r="F1641" s="107"/>
      <c r="G1641" s="108">
        <v>-3</v>
      </c>
      <c r="H1641" s="108">
        <v>-7</v>
      </c>
      <c r="I1641" s="108">
        <v>-10</v>
      </c>
      <c r="J1641" s="108"/>
      <c r="K1641" s="108"/>
      <c r="L1641" s="109">
        <f>IF(ISBLANK(G1641),"",COUNTIF(G1641:K1641,"&gt;=0"))</f>
        <v>0</v>
      </c>
      <c r="M1641" s="110">
        <f>IF(ISBLANK(G1641),"",(IF(LEFT(G1641,1)="-",1,0)+IF(LEFT(H1641,1)="-",1,0)+IF(LEFT(I1641,1)="-",1,0)+IF(LEFT(J1641,1)="-",1,0)+IF(LEFT(K1641,1)="-",1,0)))</f>
        <v>3</v>
      </c>
      <c r="N1641" s="111">
        <f>IF(L1641=3,1,"")</f>
      </c>
      <c r="O1641" s="112">
        <f>IF(M1641=3,1,"")</f>
        <v>1</v>
      </c>
      <c r="P1641" s="74"/>
      <c r="Q1641" s="3"/>
    </row>
    <row r="1642" spans="2:17" ht="15.75">
      <c r="B1642" s="74"/>
      <c r="C1642" s="104" t="s">
        <v>126</v>
      </c>
      <c r="D1642" s="106" t="str">
        <f>IF(D1635&gt;"",D1635&amp;" - "&amp;H1635,"")</f>
        <v>Julia Pyykölä - Marianna Saarnialho</v>
      </c>
      <c r="E1642" s="105"/>
      <c r="F1642" s="107"/>
      <c r="G1642" s="113">
        <v>-5</v>
      </c>
      <c r="H1642" s="108">
        <v>-5</v>
      </c>
      <c r="I1642" s="108">
        <v>-3</v>
      </c>
      <c r="J1642" s="108"/>
      <c r="K1642" s="108"/>
      <c r="L1642" s="109">
        <f>IF(ISBLANK(G1642),"",COUNTIF(G1642:K1642,"&gt;=0"))</f>
        <v>0</v>
      </c>
      <c r="M1642" s="110">
        <f>IF(ISBLANK(G1642),"",(IF(LEFT(G1642,1)="-",1,0)+IF(LEFT(H1642,1)="-",1,0)+IF(LEFT(I1642,1)="-",1,0)+IF(LEFT(J1642,1)="-",1,0)+IF(LEFT(K1642,1)="-",1,0)))</f>
        <v>3</v>
      </c>
      <c r="N1642" s="111">
        <f>IF(L1642=3,1,"")</f>
      </c>
      <c r="O1642" s="112">
        <f>IF(M1642=3,1,"")</f>
        <v>1</v>
      </c>
      <c r="P1642" s="74"/>
      <c r="Q1642" s="3"/>
    </row>
    <row r="1643" spans="2:17" ht="15.75">
      <c r="B1643" s="74"/>
      <c r="C1643" s="114" t="s">
        <v>127</v>
      </c>
      <c r="D1643" s="115" t="str">
        <f>IF(D1637&gt;"",D1637&amp;" / "&amp;D1638,"")</f>
        <v>Gerli Viljak / Julia Pyykölä</v>
      </c>
      <c r="E1643" s="116" t="str">
        <f>IF(H1637&gt;"",H1637&amp;" / "&amp;H1638,"")</f>
        <v>Kaarina Saarnialho / Marianna Saarnialho</v>
      </c>
      <c r="F1643" s="117"/>
      <c r="G1643" s="118">
        <v>-4</v>
      </c>
      <c r="H1643" s="119">
        <v>-2</v>
      </c>
      <c r="I1643" s="120">
        <v>-3</v>
      </c>
      <c r="J1643" s="120"/>
      <c r="K1643" s="120"/>
      <c r="L1643" s="109">
        <f>IF(ISBLANK(G1643),"",COUNTIF(G1643:K1643,"&gt;=0"))</f>
        <v>0</v>
      </c>
      <c r="M1643" s="110">
        <f>IF(ISBLANK(G1643),"",(IF(LEFT(G1643,1)="-",1,0)+IF(LEFT(H1643,1)="-",1,0)+IF(LEFT(I1643,1)="-",1,0)+IF(LEFT(J1643,1)="-",1,0)+IF(LEFT(K1643,1)="-",1,0)))</f>
        <v>3</v>
      </c>
      <c r="N1643" s="111">
        <f>IF(L1643=3,1,"")</f>
      </c>
      <c r="O1643" s="112">
        <f>IF(M1643=3,1,"")</f>
        <v>1</v>
      </c>
      <c r="P1643" s="74"/>
      <c r="Q1643" s="3"/>
    </row>
    <row r="1644" spans="2:17" ht="15.75">
      <c r="B1644" s="74"/>
      <c r="C1644" s="104" t="s">
        <v>128</v>
      </c>
      <c r="D1644" s="106" t="str">
        <f>IF(+D1634&gt;"",D1634&amp;" - "&amp;H1635,"")</f>
        <v>Gerli Viljak - Marianna Saarnialho</v>
      </c>
      <c r="E1644" s="105"/>
      <c r="F1644" s="107"/>
      <c r="G1644" s="121"/>
      <c r="H1644" s="108"/>
      <c r="I1644" s="108"/>
      <c r="J1644" s="108"/>
      <c r="K1644" s="122"/>
      <c r="L1644" s="109">
        <f>IF(ISBLANK(G1644),"",COUNTIF(G1644:K1644,"&gt;=0"))</f>
      </c>
      <c r="M1644" s="110">
        <f>IF(ISBLANK(G1644),"",(IF(LEFT(G1644,1)="-",1,0)+IF(LEFT(H1644,1)="-",1,0)+IF(LEFT(I1644,1)="-",1,0)+IF(LEFT(J1644,1)="-",1,0)+IF(LEFT(K1644,1)="-",1,0)))</f>
      </c>
      <c r="N1644" s="111">
        <f>IF(L1644=3,1,"")</f>
      </c>
      <c r="O1644" s="112">
        <f>IF(M1644=3,1,"")</f>
      </c>
      <c r="P1644" s="74"/>
      <c r="Q1644" s="3"/>
    </row>
    <row r="1645" spans="2:17" ht="16.5" thickBot="1">
      <c r="B1645" s="74"/>
      <c r="C1645" s="104" t="s">
        <v>129</v>
      </c>
      <c r="D1645" s="106" t="str">
        <f>IF(+D1635&gt;"",D1635&amp;" - "&amp;H1634,"")</f>
        <v>Julia Pyykölä - Kaarina Saarnialho</v>
      </c>
      <c r="E1645" s="105"/>
      <c r="F1645" s="107"/>
      <c r="G1645" s="122"/>
      <c r="H1645" s="108"/>
      <c r="I1645" s="122"/>
      <c r="J1645" s="108"/>
      <c r="K1645" s="108"/>
      <c r="L1645" s="109">
        <f>IF(ISBLANK(G1645),"",COUNTIF(G1645:K1645,"&gt;=0"))</f>
      </c>
      <c r="M1645" s="123">
        <f>IF(ISBLANK(G1645),"",(IF(LEFT(G1645,1)="-",1,0)+IF(LEFT(H1645,1)="-",1,0)+IF(LEFT(I1645,1)="-",1,0)+IF(LEFT(J1645,1)="-",1,0)+IF(LEFT(K1645,1)="-",1,0)))</f>
      </c>
      <c r="N1645" s="111">
        <f>IF(L1645=3,1,"")</f>
      </c>
      <c r="O1645" s="112">
        <f>IF(M1645=3,1,"")</f>
      </c>
      <c r="P1645" s="74"/>
      <c r="Q1645" s="3"/>
    </row>
    <row r="1646" spans="2:17" ht="16.5" thickBot="1">
      <c r="B1646" s="68"/>
      <c r="C1646" s="71"/>
      <c r="D1646" s="71"/>
      <c r="E1646" s="71"/>
      <c r="F1646" s="71"/>
      <c r="G1646" s="71"/>
      <c r="H1646" s="71"/>
      <c r="I1646" s="71"/>
      <c r="J1646" s="124" t="s">
        <v>21</v>
      </c>
      <c r="K1646" s="125"/>
      <c r="L1646" s="126">
        <f>IF(ISBLANK(E1641),"",SUM(L1641:L1645))</f>
      </c>
      <c r="M1646" s="127">
        <f>IF(ISBLANK(F1641),"",SUM(M1641:M1645))</f>
      </c>
      <c r="N1646" s="128">
        <f>IF(ISBLANK(G1641),"",SUM(N1641:N1645))</f>
        <v>0</v>
      </c>
      <c r="O1646" s="129">
        <f>IF(ISBLANK(G1641),"",SUM(O1641:O1645))</f>
        <v>3</v>
      </c>
      <c r="P1646" s="74"/>
      <c r="Q1646" s="3"/>
    </row>
    <row r="1647" spans="2:17" ht="15.75">
      <c r="B1647" s="68"/>
      <c r="C1647" s="70" t="s">
        <v>95</v>
      </c>
      <c r="D1647" s="71"/>
      <c r="E1647" s="71"/>
      <c r="F1647" s="71"/>
      <c r="G1647" s="71"/>
      <c r="H1647" s="71"/>
      <c r="I1647" s="71"/>
      <c r="J1647" s="71"/>
      <c r="K1647" s="71"/>
      <c r="L1647" s="71"/>
      <c r="M1647" s="71"/>
      <c r="N1647" s="71"/>
      <c r="O1647" s="71"/>
      <c r="P1647" s="80"/>
      <c r="Q1647" s="3"/>
    </row>
    <row r="1648" spans="2:17" ht="15.75">
      <c r="B1648" s="68"/>
      <c r="C1648" s="130" t="s">
        <v>96</v>
      </c>
      <c r="D1648" s="130"/>
      <c r="E1648" s="130" t="s">
        <v>97</v>
      </c>
      <c r="F1648" s="131"/>
      <c r="G1648" s="130"/>
      <c r="H1648" s="130" t="s">
        <v>8</v>
      </c>
      <c r="I1648" s="131"/>
      <c r="J1648" s="130"/>
      <c r="K1648" s="132" t="s">
        <v>98</v>
      </c>
      <c r="L1648" s="69"/>
      <c r="M1648" s="71"/>
      <c r="N1648" s="71"/>
      <c r="O1648" s="71"/>
      <c r="P1648" s="80"/>
      <c r="Q1648" s="3"/>
    </row>
    <row r="1649" spans="2:17" ht="18.75" thickBot="1">
      <c r="B1649" s="68"/>
      <c r="C1649" s="71"/>
      <c r="D1649" s="71"/>
      <c r="E1649" s="71"/>
      <c r="F1649" s="71"/>
      <c r="G1649" s="71"/>
      <c r="H1649" s="71"/>
      <c r="I1649" s="71"/>
      <c r="J1649" s="71"/>
      <c r="K1649" s="155" t="str">
        <f>IF(N1646=3,D1633,IF(O1646=3,H1633,""))</f>
        <v>MBF 2</v>
      </c>
      <c r="L1649" s="156"/>
      <c r="M1649" s="156"/>
      <c r="N1649" s="156"/>
      <c r="O1649" s="157"/>
      <c r="P1649" s="74"/>
      <c r="Q1649" s="3"/>
    </row>
    <row r="1650" spans="2:17" ht="18">
      <c r="B1650" s="133"/>
      <c r="C1650" s="134"/>
      <c r="D1650" s="134"/>
      <c r="E1650" s="134"/>
      <c r="F1650" s="134"/>
      <c r="G1650" s="134"/>
      <c r="H1650" s="134"/>
      <c r="I1650" s="134"/>
      <c r="J1650" s="134"/>
      <c r="K1650" s="135"/>
      <c r="L1650" s="135"/>
      <c r="M1650" s="135"/>
      <c r="N1650" s="135"/>
      <c r="O1650" s="135"/>
      <c r="P1650" s="136"/>
      <c r="Q1650" s="3"/>
    </row>
    <row r="1651" spans="2:17" ht="16.5" thickBot="1">
      <c r="B1651" s="62"/>
      <c r="C1651" s="62"/>
      <c r="D1651" s="62"/>
      <c r="E1651" s="62"/>
      <c r="F1651" s="62"/>
      <c r="G1651" s="62"/>
      <c r="H1651" s="62"/>
      <c r="I1651" s="62"/>
      <c r="J1651" s="62"/>
      <c r="K1651" s="62"/>
      <c r="L1651" s="62"/>
      <c r="M1651" s="62"/>
      <c r="N1651" s="62"/>
      <c r="O1651" s="62"/>
      <c r="P1651" s="62"/>
      <c r="Q1651" s="3"/>
    </row>
    <row r="1652" spans="2:17" ht="18">
      <c r="B1652" s="58"/>
      <c r="C1652" s="58"/>
      <c r="D1652" s="58"/>
      <c r="E1652" s="58"/>
      <c r="F1652" s="58"/>
      <c r="G1652" s="58"/>
      <c r="H1652" s="58"/>
      <c r="I1652" s="58"/>
      <c r="J1652" s="59"/>
      <c r="K1652" s="59"/>
      <c r="L1652" s="59"/>
      <c r="M1652" s="59"/>
      <c r="N1652" s="59"/>
      <c r="O1652" s="60"/>
      <c r="P1652" s="3"/>
      <c r="Q1652" s="3"/>
    </row>
    <row r="1653" spans="2:17" ht="15">
      <c r="B1653" s="61" t="s">
        <v>99</v>
      </c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</row>
    <row r="1654" spans="2:17" ht="15"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</row>
    <row r="1655" spans="2:17" ht="15"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</row>
    <row r="1658" spans="2:17" ht="15"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</row>
    <row r="1659" spans="2:17" ht="15"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</row>
    <row r="1660" spans="2:17" ht="15"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</row>
    <row r="1661" spans="2:17" ht="15.75">
      <c r="B1661" s="63"/>
      <c r="C1661" s="64"/>
      <c r="D1661" s="65"/>
      <c r="E1661" s="66"/>
      <c r="F1661" s="66"/>
      <c r="G1661" s="66"/>
      <c r="H1661" s="66"/>
      <c r="I1661" s="66"/>
      <c r="J1661" s="66"/>
      <c r="K1661" s="66"/>
      <c r="L1661" s="66"/>
      <c r="M1661" s="66"/>
      <c r="N1661" s="66"/>
      <c r="O1661" s="66"/>
      <c r="P1661" s="67"/>
      <c r="Q1661" s="3"/>
    </row>
    <row r="1662" spans="2:17" ht="15.75">
      <c r="B1662" s="68"/>
      <c r="C1662" s="69"/>
      <c r="D1662" s="70" t="s">
        <v>109</v>
      </c>
      <c r="E1662" s="71"/>
      <c r="F1662" s="71"/>
      <c r="G1662" s="69"/>
      <c r="H1662" s="72" t="s">
        <v>84</v>
      </c>
      <c r="I1662" s="73"/>
      <c r="J1662" s="171" t="s">
        <v>193</v>
      </c>
      <c r="K1662" s="160"/>
      <c r="L1662" s="160"/>
      <c r="M1662" s="160"/>
      <c r="N1662" s="160"/>
      <c r="O1662" s="161"/>
      <c r="P1662" s="74"/>
      <c r="Q1662" s="3"/>
    </row>
    <row r="1663" spans="2:17" ht="20.25">
      <c r="B1663" s="68"/>
      <c r="C1663" s="75"/>
      <c r="D1663" s="76" t="s">
        <v>110</v>
      </c>
      <c r="E1663" s="71"/>
      <c r="F1663" s="71"/>
      <c r="G1663" s="69"/>
      <c r="H1663" s="72" t="s">
        <v>85</v>
      </c>
      <c r="I1663" s="73"/>
      <c r="J1663" s="171"/>
      <c r="K1663" s="160"/>
      <c r="L1663" s="160"/>
      <c r="M1663" s="160"/>
      <c r="N1663" s="160"/>
      <c r="O1663" s="161"/>
      <c r="P1663" s="74"/>
      <c r="Q1663" s="3"/>
    </row>
    <row r="1664" spans="2:17" ht="15.75">
      <c r="B1664" s="68"/>
      <c r="C1664" s="71"/>
      <c r="D1664" s="71" t="s">
        <v>111</v>
      </c>
      <c r="E1664" s="71"/>
      <c r="F1664" s="71"/>
      <c r="G1664" s="71"/>
      <c r="H1664" s="72" t="s">
        <v>86</v>
      </c>
      <c r="I1664" s="77"/>
      <c r="J1664" s="171" t="s">
        <v>29</v>
      </c>
      <c r="K1664" s="171"/>
      <c r="L1664" s="171"/>
      <c r="M1664" s="171"/>
      <c r="N1664" s="171"/>
      <c r="O1664" s="166"/>
      <c r="P1664" s="74"/>
      <c r="Q1664" s="3"/>
    </row>
    <row r="1665" spans="2:17" ht="15.75">
      <c r="B1665" s="68"/>
      <c r="C1665" s="71"/>
      <c r="D1665" s="71"/>
      <c r="E1665" s="71"/>
      <c r="F1665" s="71"/>
      <c r="G1665" s="71"/>
      <c r="H1665" s="72" t="s">
        <v>112</v>
      </c>
      <c r="I1665" s="73"/>
      <c r="J1665" s="163"/>
      <c r="K1665" s="164"/>
      <c r="L1665" s="164"/>
      <c r="M1665" s="78" t="s">
        <v>113</v>
      </c>
      <c r="N1665" s="165"/>
      <c r="O1665" s="166"/>
      <c r="P1665" s="74"/>
      <c r="Q1665" s="3"/>
    </row>
    <row r="1666" spans="2:17" ht="15.75">
      <c r="B1666" s="68"/>
      <c r="C1666" s="69"/>
      <c r="D1666" s="79" t="s">
        <v>87</v>
      </c>
      <c r="E1666" s="71"/>
      <c r="F1666" s="71"/>
      <c r="G1666" s="71"/>
      <c r="H1666" s="79" t="s">
        <v>87</v>
      </c>
      <c r="I1666" s="71"/>
      <c r="J1666" s="71"/>
      <c r="K1666" s="71"/>
      <c r="L1666" s="71"/>
      <c r="M1666" s="71"/>
      <c r="N1666" s="71"/>
      <c r="O1666" s="71"/>
      <c r="P1666" s="80"/>
      <c r="Q1666" s="3"/>
    </row>
    <row r="1667" spans="2:17" ht="15.75">
      <c r="B1667" s="74"/>
      <c r="C1667" s="81" t="s">
        <v>114</v>
      </c>
      <c r="D1667" s="167" t="s">
        <v>56</v>
      </c>
      <c r="E1667" s="168"/>
      <c r="F1667" s="82"/>
      <c r="G1667" s="83" t="s">
        <v>114</v>
      </c>
      <c r="H1667" s="167" t="s">
        <v>197</v>
      </c>
      <c r="I1667" s="169"/>
      <c r="J1667" s="169"/>
      <c r="K1667" s="169"/>
      <c r="L1667" s="169"/>
      <c r="M1667" s="169"/>
      <c r="N1667" s="169"/>
      <c r="O1667" s="170"/>
      <c r="P1667" s="74"/>
      <c r="Q1667" s="3"/>
    </row>
    <row r="1668" spans="2:17" ht="15.75">
      <c r="B1668" s="74"/>
      <c r="C1668" s="84" t="s">
        <v>88</v>
      </c>
      <c r="D1668" s="158" t="s">
        <v>203</v>
      </c>
      <c r="E1668" s="159" t="s">
        <v>115</v>
      </c>
      <c r="F1668" s="85"/>
      <c r="G1668" s="86" t="s">
        <v>89</v>
      </c>
      <c r="H1668" s="158" t="s">
        <v>201</v>
      </c>
      <c r="I1668" s="160" t="s">
        <v>116</v>
      </c>
      <c r="J1668" s="160" t="s">
        <v>116</v>
      </c>
      <c r="K1668" s="160" t="s">
        <v>116</v>
      </c>
      <c r="L1668" s="160" t="s">
        <v>116</v>
      </c>
      <c r="M1668" s="160" t="s">
        <v>116</v>
      </c>
      <c r="N1668" s="160" t="s">
        <v>116</v>
      </c>
      <c r="O1668" s="161" t="s">
        <v>116</v>
      </c>
      <c r="P1668" s="74"/>
      <c r="Q1668" s="3"/>
    </row>
    <row r="1669" spans="2:17" ht="15.75">
      <c r="B1669" s="74"/>
      <c r="C1669" s="87" t="s">
        <v>51</v>
      </c>
      <c r="D1669" s="158" t="s">
        <v>202</v>
      </c>
      <c r="E1669" s="159" t="s">
        <v>117</v>
      </c>
      <c r="F1669" s="85"/>
      <c r="G1669" s="88" t="s">
        <v>90</v>
      </c>
      <c r="H1669" s="158" t="s">
        <v>200</v>
      </c>
      <c r="I1669" s="160" t="s">
        <v>118</v>
      </c>
      <c r="J1669" s="160" t="s">
        <v>118</v>
      </c>
      <c r="K1669" s="160" t="s">
        <v>118</v>
      </c>
      <c r="L1669" s="160" t="s">
        <v>118</v>
      </c>
      <c r="M1669" s="160" t="s">
        <v>118</v>
      </c>
      <c r="N1669" s="160" t="s">
        <v>118</v>
      </c>
      <c r="O1669" s="161" t="s">
        <v>118</v>
      </c>
      <c r="P1669" s="74"/>
      <c r="Q1669" s="3"/>
    </row>
    <row r="1670" spans="2:17" ht="15.75">
      <c r="B1670" s="68"/>
      <c r="C1670" s="89" t="s">
        <v>91</v>
      </c>
      <c r="D1670" s="90"/>
      <c r="E1670" s="91"/>
      <c r="F1670" s="92"/>
      <c r="G1670" s="89" t="s">
        <v>91</v>
      </c>
      <c r="H1670" s="93"/>
      <c r="I1670" s="93"/>
      <c r="J1670" s="93"/>
      <c r="K1670" s="93"/>
      <c r="L1670" s="93"/>
      <c r="M1670" s="93"/>
      <c r="N1670" s="93"/>
      <c r="O1670" s="93"/>
      <c r="P1670" s="80"/>
      <c r="Q1670" s="3"/>
    </row>
    <row r="1671" spans="2:17" ht="15.75">
      <c r="B1671" s="74"/>
      <c r="C1671" s="84"/>
      <c r="D1671" s="158" t="s">
        <v>203</v>
      </c>
      <c r="E1671" s="162" t="s">
        <v>115</v>
      </c>
      <c r="F1671" s="85"/>
      <c r="G1671" s="86"/>
      <c r="H1671" s="158" t="s">
        <v>201</v>
      </c>
      <c r="I1671" s="160" t="s">
        <v>116</v>
      </c>
      <c r="J1671" s="160" t="s">
        <v>116</v>
      </c>
      <c r="K1671" s="160" t="s">
        <v>116</v>
      </c>
      <c r="L1671" s="160" t="s">
        <v>116</v>
      </c>
      <c r="M1671" s="160" t="s">
        <v>116</v>
      </c>
      <c r="N1671" s="160" t="s">
        <v>116</v>
      </c>
      <c r="O1671" s="161" t="s">
        <v>116</v>
      </c>
      <c r="P1671" s="74"/>
      <c r="Q1671" s="3"/>
    </row>
    <row r="1672" spans="2:17" ht="15.75">
      <c r="B1672" s="74"/>
      <c r="C1672" s="94"/>
      <c r="D1672" s="158" t="s">
        <v>202</v>
      </c>
      <c r="E1672" s="162" t="s">
        <v>117</v>
      </c>
      <c r="F1672" s="85"/>
      <c r="G1672" s="95"/>
      <c r="H1672" s="158" t="s">
        <v>200</v>
      </c>
      <c r="I1672" s="160" t="s">
        <v>118</v>
      </c>
      <c r="J1672" s="160" t="s">
        <v>118</v>
      </c>
      <c r="K1672" s="160" t="s">
        <v>118</v>
      </c>
      <c r="L1672" s="160" t="s">
        <v>118</v>
      </c>
      <c r="M1672" s="160" t="s">
        <v>118</v>
      </c>
      <c r="N1672" s="160" t="s">
        <v>118</v>
      </c>
      <c r="O1672" s="161" t="s">
        <v>118</v>
      </c>
      <c r="P1672" s="74"/>
      <c r="Q1672" s="3"/>
    </row>
    <row r="1673" spans="2:17" ht="15.75">
      <c r="B1673" s="68"/>
      <c r="C1673" s="71"/>
      <c r="D1673" s="71"/>
      <c r="E1673" s="71"/>
      <c r="F1673" s="71"/>
      <c r="G1673" s="96" t="s">
        <v>119</v>
      </c>
      <c r="H1673" s="79"/>
      <c r="I1673" s="79"/>
      <c r="J1673" s="79"/>
      <c r="K1673" s="71"/>
      <c r="L1673" s="71"/>
      <c r="M1673" s="71"/>
      <c r="N1673" s="97"/>
      <c r="O1673" s="69"/>
      <c r="P1673" s="80"/>
      <c r="Q1673" s="3"/>
    </row>
    <row r="1674" spans="2:17" ht="15.75">
      <c r="B1674" s="68"/>
      <c r="C1674" s="98" t="s">
        <v>92</v>
      </c>
      <c r="D1674" s="71"/>
      <c r="E1674" s="71"/>
      <c r="F1674" s="71"/>
      <c r="G1674" s="99" t="s">
        <v>120</v>
      </c>
      <c r="H1674" s="99" t="s">
        <v>121</v>
      </c>
      <c r="I1674" s="99" t="s">
        <v>122</v>
      </c>
      <c r="J1674" s="99" t="s">
        <v>123</v>
      </c>
      <c r="K1674" s="99" t="s">
        <v>124</v>
      </c>
      <c r="L1674" s="100" t="s">
        <v>5</v>
      </c>
      <c r="M1674" s="101"/>
      <c r="N1674" s="102" t="s">
        <v>93</v>
      </c>
      <c r="O1674" s="103" t="s">
        <v>94</v>
      </c>
      <c r="P1674" s="74"/>
      <c r="Q1674" s="3"/>
    </row>
    <row r="1675" spans="2:17" ht="15.75">
      <c r="B1675" s="74"/>
      <c r="C1675" s="104" t="s">
        <v>125</v>
      </c>
      <c r="D1675" s="105" t="str">
        <f>IF(+D1668&gt;"",D1668&amp;"-"&amp;H1668,"")</f>
        <v>Carina Englund-Elina Blinova</v>
      </c>
      <c r="E1675" s="106"/>
      <c r="F1675" s="107"/>
      <c r="G1675" s="108">
        <v>3</v>
      </c>
      <c r="H1675" s="108">
        <v>6</v>
      </c>
      <c r="I1675" s="108">
        <v>3</v>
      </c>
      <c r="J1675" s="108"/>
      <c r="K1675" s="108"/>
      <c r="L1675" s="109">
        <f>IF(ISBLANK(G1675),"",COUNTIF(G1675:K1675,"&gt;=0"))</f>
        <v>3</v>
      </c>
      <c r="M1675" s="110">
        <f>IF(ISBLANK(G1675),"",(IF(LEFT(G1675,1)="-",1,0)+IF(LEFT(H1675,1)="-",1,0)+IF(LEFT(I1675,1)="-",1,0)+IF(LEFT(J1675,1)="-",1,0)+IF(LEFT(K1675,1)="-",1,0)))</f>
        <v>0</v>
      </c>
      <c r="N1675" s="111">
        <f>IF(L1675=3,1,"")</f>
        <v>1</v>
      </c>
      <c r="O1675" s="112">
        <f>IF(M1675=3,1,"")</f>
      </c>
      <c r="P1675" s="74"/>
      <c r="Q1675" s="3"/>
    </row>
    <row r="1676" spans="2:17" ht="15.75">
      <c r="B1676" s="74"/>
      <c r="C1676" s="104" t="s">
        <v>126</v>
      </c>
      <c r="D1676" s="106" t="str">
        <f>IF(D1669&gt;"",D1669&amp;" - "&amp;H1669,"")</f>
        <v>Sofie Eriksson - Krista Hirvi</v>
      </c>
      <c r="E1676" s="105"/>
      <c r="F1676" s="107"/>
      <c r="G1676" s="113">
        <v>6</v>
      </c>
      <c r="H1676" s="108">
        <v>1</v>
      </c>
      <c r="I1676" s="108">
        <v>1</v>
      </c>
      <c r="J1676" s="108"/>
      <c r="K1676" s="108"/>
      <c r="L1676" s="109">
        <f>IF(ISBLANK(G1676),"",COUNTIF(G1676:K1676,"&gt;=0"))</f>
        <v>3</v>
      </c>
      <c r="M1676" s="110">
        <f>IF(ISBLANK(G1676),"",(IF(LEFT(G1676,1)="-",1,0)+IF(LEFT(H1676,1)="-",1,0)+IF(LEFT(I1676,1)="-",1,0)+IF(LEFT(J1676,1)="-",1,0)+IF(LEFT(K1676,1)="-",1,0)))</f>
        <v>0</v>
      </c>
      <c r="N1676" s="111">
        <f>IF(L1676=3,1,"")</f>
        <v>1</v>
      </c>
      <c r="O1676" s="112">
        <f>IF(M1676=3,1,"")</f>
      </c>
      <c r="P1676" s="74"/>
      <c r="Q1676" s="3"/>
    </row>
    <row r="1677" spans="2:17" ht="15.75">
      <c r="B1677" s="74"/>
      <c r="C1677" s="114" t="s">
        <v>127</v>
      </c>
      <c r="D1677" s="115" t="str">
        <f>IF(D1671&gt;"",D1671&amp;" / "&amp;D1672,"")</f>
        <v>Carina Englund / Sofie Eriksson</v>
      </c>
      <c r="E1677" s="116" t="str">
        <f>IF(H1671&gt;"",H1671&amp;" / "&amp;H1672,"")</f>
        <v>Elina Blinova / Krista Hirvi</v>
      </c>
      <c r="F1677" s="117"/>
      <c r="G1677" s="118">
        <v>4</v>
      </c>
      <c r="H1677" s="119">
        <v>6</v>
      </c>
      <c r="I1677" s="120">
        <v>7</v>
      </c>
      <c r="J1677" s="120"/>
      <c r="K1677" s="120"/>
      <c r="L1677" s="109">
        <f>IF(ISBLANK(G1677),"",COUNTIF(G1677:K1677,"&gt;=0"))</f>
        <v>3</v>
      </c>
      <c r="M1677" s="110">
        <f>IF(ISBLANK(G1677),"",(IF(LEFT(G1677,1)="-",1,0)+IF(LEFT(H1677,1)="-",1,0)+IF(LEFT(I1677,1)="-",1,0)+IF(LEFT(J1677,1)="-",1,0)+IF(LEFT(K1677,1)="-",1,0)))</f>
        <v>0</v>
      </c>
      <c r="N1677" s="111">
        <f>IF(L1677=3,1,"")</f>
        <v>1</v>
      </c>
      <c r="O1677" s="112">
        <f>IF(M1677=3,1,"")</f>
      </c>
      <c r="P1677" s="74"/>
      <c r="Q1677" s="3"/>
    </row>
    <row r="1678" spans="2:17" ht="15.75">
      <c r="B1678" s="74"/>
      <c r="C1678" s="104" t="s">
        <v>128</v>
      </c>
      <c r="D1678" s="106" t="str">
        <f>IF(+D1668&gt;"",D1668&amp;" - "&amp;H1669,"")</f>
        <v>Carina Englund - Krista Hirvi</v>
      </c>
      <c r="E1678" s="105"/>
      <c r="F1678" s="107"/>
      <c r="G1678" s="121"/>
      <c r="H1678" s="108"/>
      <c r="I1678" s="108"/>
      <c r="J1678" s="108"/>
      <c r="K1678" s="122"/>
      <c r="L1678" s="109">
        <f>IF(ISBLANK(G1678),"",COUNTIF(G1678:K1678,"&gt;=0"))</f>
      </c>
      <c r="M1678" s="110">
        <f>IF(ISBLANK(G1678),"",(IF(LEFT(G1678,1)="-",1,0)+IF(LEFT(H1678,1)="-",1,0)+IF(LEFT(I1678,1)="-",1,0)+IF(LEFT(J1678,1)="-",1,0)+IF(LEFT(K1678,1)="-",1,0)))</f>
      </c>
      <c r="N1678" s="111">
        <f>IF(L1678=3,1,"")</f>
      </c>
      <c r="O1678" s="112">
        <f>IF(M1678=3,1,"")</f>
      </c>
      <c r="P1678" s="74"/>
      <c r="Q1678" s="3"/>
    </row>
    <row r="1679" spans="2:17" ht="16.5" thickBot="1">
      <c r="B1679" s="74"/>
      <c r="C1679" s="104" t="s">
        <v>129</v>
      </c>
      <c r="D1679" s="106" t="str">
        <f>IF(+D1669&gt;"",D1669&amp;" - "&amp;H1668,"")</f>
        <v>Sofie Eriksson - Elina Blinova</v>
      </c>
      <c r="E1679" s="105"/>
      <c r="F1679" s="107"/>
      <c r="G1679" s="122"/>
      <c r="H1679" s="108"/>
      <c r="I1679" s="122"/>
      <c r="J1679" s="108"/>
      <c r="K1679" s="108"/>
      <c r="L1679" s="109">
        <f>IF(ISBLANK(G1679),"",COUNTIF(G1679:K1679,"&gt;=0"))</f>
      </c>
      <c r="M1679" s="123">
        <f>IF(ISBLANK(G1679),"",(IF(LEFT(G1679,1)="-",1,0)+IF(LEFT(H1679,1)="-",1,0)+IF(LEFT(I1679,1)="-",1,0)+IF(LEFT(J1679,1)="-",1,0)+IF(LEFT(K1679,1)="-",1,0)))</f>
      </c>
      <c r="N1679" s="111">
        <f>IF(L1679=3,1,"")</f>
      </c>
      <c r="O1679" s="112">
        <f>IF(M1679=3,1,"")</f>
      </c>
      <c r="P1679" s="74"/>
      <c r="Q1679" s="3"/>
    </row>
    <row r="1680" spans="2:17" ht="16.5" thickBot="1">
      <c r="B1680" s="68"/>
      <c r="C1680" s="71"/>
      <c r="D1680" s="71"/>
      <c r="E1680" s="71"/>
      <c r="F1680" s="71"/>
      <c r="G1680" s="71"/>
      <c r="H1680" s="71"/>
      <c r="I1680" s="71"/>
      <c r="J1680" s="124" t="s">
        <v>21</v>
      </c>
      <c r="K1680" s="125"/>
      <c r="L1680" s="126">
        <f>IF(ISBLANK(E1675),"",SUM(L1675:L1679))</f>
      </c>
      <c r="M1680" s="127">
        <f>IF(ISBLANK(F1675),"",SUM(M1675:M1679))</f>
      </c>
      <c r="N1680" s="128">
        <f>IF(ISBLANK(G1675),"",SUM(N1675:N1679))</f>
        <v>3</v>
      </c>
      <c r="O1680" s="129">
        <f>IF(ISBLANK(G1675),"",SUM(O1675:O1679))</f>
        <v>0</v>
      </c>
      <c r="P1680" s="74"/>
      <c r="Q1680" s="3"/>
    </row>
    <row r="1681" spans="2:17" ht="15.75">
      <c r="B1681" s="68"/>
      <c r="C1681" s="70" t="s">
        <v>95</v>
      </c>
      <c r="D1681" s="71"/>
      <c r="E1681" s="71"/>
      <c r="F1681" s="71"/>
      <c r="G1681" s="71"/>
      <c r="H1681" s="71"/>
      <c r="I1681" s="71"/>
      <c r="J1681" s="71"/>
      <c r="K1681" s="71"/>
      <c r="L1681" s="71"/>
      <c r="M1681" s="71"/>
      <c r="N1681" s="71"/>
      <c r="O1681" s="71"/>
      <c r="P1681" s="80"/>
      <c r="Q1681" s="3"/>
    </row>
    <row r="1682" spans="2:17" ht="15.75">
      <c r="B1682" s="68"/>
      <c r="C1682" s="130" t="s">
        <v>96</v>
      </c>
      <c r="D1682" s="130"/>
      <c r="E1682" s="130" t="s">
        <v>97</v>
      </c>
      <c r="F1682" s="131"/>
      <c r="G1682" s="130"/>
      <c r="H1682" s="130" t="s">
        <v>8</v>
      </c>
      <c r="I1682" s="131"/>
      <c r="J1682" s="130"/>
      <c r="K1682" s="132" t="s">
        <v>98</v>
      </c>
      <c r="L1682" s="69"/>
      <c r="M1682" s="71"/>
      <c r="N1682" s="71"/>
      <c r="O1682" s="71"/>
      <c r="P1682" s="80"/>
      <c r="Q1682" s="3"/>
    </row>
    <row r="1683" spans="2:17" ht="18.75" thickBot="1">
      <c r="B1683" s="68"/>
      <c r="C1683" s="71"/>
      <c r="D1683" s="71"/>
      <c r="E1683" s="71"/>
      <c r="F1683" s="71"/>
      <c r="G1683" s="71"/>
      <c r="H1683" s="71"/>
      <c r="I1683" s="71"/>
      <c r="J1683" s="71"/>
      <c r="K1683" s="155" t="str">
        <f>IF(N1680=3,D1667,IF(O1680=3,H1667,""))</f>
        <v>ParPi</v>
      </c>
      <c r="L1683" s="156"/>
      <c r="M1683" s="156"/>
      <c r="N1683" s="156"/>
      <c r="O1683" s="157"/>
      <c r="P1683" s="74"/>
      <c r="Q1683" s="3"/>
    </row>
    <row r="1684" spans="2:17" ht="18">
      <c r="B1684" s="133"/>
      <c r="C1684" s="134"/>
      <c r="D1684" s="134"/>
      <c r="E1684" s="134"/>
      <c r="F1684" s="134"/>
      <c r="G1684" s="134"/>
      <c r="H1684" s="134"/>
      <c r="I1684" s="134"/>
      <c r="J1684" s="134"/>
      <c r="K1684" s="135"/>
      <c r="L1684" s="135"/>
      <c r="M1684" s="135"/>
      <c r="N1684" s="135"/>
      <c r="O1684" s="135"/>
      <c r="P1684" s="136"/>
      <c r="Q1684" s="3"/>
    </row>
    <row r="1685" spans="2:17" ht="16.5" thickBot="1">
      <c r="B1685" s="62"/>
      <c r="C1685" s="62"/>
      <c r="D1685" s="62"/>
      <c r="E1685" s="62"/>
      <c r="F1685" s="62"/>
      <c r="G1685" s="62"/>
      <c r="H1685" s="62"/>
      <c r="I1685" s="62"/>
      <c r="J1685" s="62"/>
      <c r="K1685" s="62"/>
      <c r="L1685" s="62"/>
      <c r="M1685" s="62"/>
      <c r="N1685" s="62"/>
      <c r="O1685" s="62"/>
      <c r="P1685" s="62"/>
      <c r="Q1685" s="3"/>
    </row>
    <row r="1686" spans="2:17" ht="18">
      <c r="B1686" s="58"/>
      <c r="C1686" s="58"/>
      <c r="D1686" s="58"/>
      <c r="E1686" s="58"/>
      <c r="F1686" s="58"/>
      <c r="G1686" s="58"/>
      <c r="H1686" s="58"/>
      <c r="I1686" s="58"/>
      <c r="J1686" s="59"/>
      <c r="K1686" s="59"/>
      <c r="L1686" s="59"/>
      <c r="M1686" s="59"/>
      <c r="N1686" s="59"/>
      <c r="O1686" s="60"/>
      <c r="P1686" s="3"/>
      <c r="Q1686" s="3"/>
    </row>
    <row r="1687" spans="2:17" ht="15">
      <c r="B1687" s="61" t="s">
        <v>99</v>
      </c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</row>
    <row r="1688" spans="2:17" ht="15"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</row>
    <row r="1689" spans="2:17" ht="15"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</row>
    <row r="1692" spans="2:17" ht="15"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</row>
    <row r="1693" spans="2:17" ht="15"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</row>
    <row r="1694" spans="2:17" ht="15"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</row>
    <row r="1695" spans="2:17" ht="15.75">
      <c r="B1695" s="63"/>
      <c r="C1695" s="64"/>
      <c r="D1695" s="65"/>
      <c r="E1695" s="66"/>
      <c r="F1695" s="66"/>
      <c r="G1695" s="66"/>
      <c r="H1695" s="66"/>
      <c r="I1695" s="66"/>
      <c r="J1695" s="66"/>
      <c r="K1695" s="66"/>
      <c r="L1695" s="66"/>
      <c r="M1695" s="66"/>
      <c r="N1695" s="66"/>
      <c r="O1695" s="66"/>
      <c r="P1695" s="67"/>
      <c r="Q1695" s="3"/>
    </row>
    <row r="1696" spans="2:17" ht="15.75">
      <c r="B1696" s="68"/>
      <c r="C1696" s="69"/>
      <c r="D1696" s="70" t="s">
        <v>109</v>
      </c>
      <c r="E1696" s="71"/>
      <c r="F1696" s="71"/>
      <c r="G1696" s="69"/>
      <c r="H1696" s="72" t="s">
        <v>84</v>
      </c>
      <c r="I1696" s="73"/>
      <c r="J1696" s="171" t="s">
        <v>193</v>
      </c>
      <c r="K1696" s="160"/>
      <c r="L1696" s="160"/>
      <c r="M1696" s="160"/>
      <c r="N1696" s="160"/>
      <c r="O1696" s="161"/>
      <c r="P1696" s="74"/>
      <c r="Q1696" s="3"/>
    </row>
    <row r="1697" spans="2:17" ht="20.25">
      <c r="B1697" s="68"/>
      <c r="C1697" s="75"/>
      <c r="D1697" s="76" t="s">
        <v>110</v>
      </c>
      <c r="E1697" s="71"/>
      <c r="F1697" s="71"/>
      <c r="G1697" s="69"/>
      <c r="H1697" s="72" t="s">
        <v>85</v>
      </c>
      <c r="I1697" s="73"/>
      <c r="J1697" s="171"/>
      <c r="K1697" s="160"/>
      <c r="L1697" s="160"/>
      <c r="M1697" s="160"/>
      <c r="N1697" s="160"/>
      <c r="O1697" s="161"/>
      <c r="P1697" s="74"/>
      <c r="Q1697" s="3"/>
    </row>
    <row r="1698" spans="2:17" ht="15.75">
      <c r="B1698" s="68"/>
      <c r="C1698" s="71"/>
      <c r="D1698" s="71" t="s">
        <v>111</v>
      </c>
      <c r="E1698" s="71"/>
      <c r="F1698" s="71"/>
      <c r="G1698" s="71"/>
      <c r="H1698" s="72" t="s">
        <v>86</v>
      </c>
      <c r="I1698" s="77"/>
      <c r="J1698" s="171" t="s">
        <v>29</v>
      </c>
      <c r="K1698" s="171"/>
      <c r="L1698" s="171"/>
      <c r="M1698" s="171"/>
      <c r="N1698" s="171"/>
      <c r="O1698" s="166"/>
      <c r="P1698" s="74"/>
      <c r="Q1698" s="3"/>
    </row>
    <row r="1699" spans="2:17" ht="15.75">
      <c r="B1699" s="68"/>
      <c r="C1699" s="71"/>
      <c r="D1699" s="71"/>
      <c r="E1699" s="71"/>
      <c r="F1699" s="71"/>
      <c r="G1699" s="71"/>
      <c r="H1699" s="72" t="s">
        <v>112</v>
      </c>
      <c r="I1699" s="73"/>
      <c r="J1699" s="163"/>
      <c r="K1699" s="164"/>
      <c r="L1699" s="164"/>
      <c r="M1699" s="78" t="s">
        <v>113</v>
      </c>
      <c r="N1699" s="165"/>
      <c r="O1699" s="166"/>
      <c r="P1699" s="74"/>
      <c r="Q1699" s="3"/>
    </row>
    <row r="1700" spans="2:17" ht="15.75">
      <c r="B1700" s="68"/>
      <c r="C1700" s="69"/>
      <c r="D1700" s="79" t="s">
        <v>87</v>
      </c>
      <c r="E1700" s="71"/>
      <c r="F1700" s="71"/>
      <c r="G1700" s="71"/>
      <c r="H1700" s="79" t="s">
        <v>87</v>
      </c>
      <c r="I1700" s="71"/>
      <c r="J1700" s="71"/>
      <c r="K1700" s="71"/>
      <c r="L1700" s="71"/>
      <c r="M1700" s="71"/>
      <c r="N1700" s="71"/>
      <c r="O1700" s="71"/>
      <c r="P1700" s="80"/>
      <c r="Q1700" s="3"/>
    </row>
    <row r="1701" spans="2:17" ht="15.75">
      <c r="B1701" s="74"/>
      <c r="C1701" s="81" t="s">
        <v>114</v>
      </c>
      <c r="D1701" s="167" t="s">
        <v>56</v>
      </c>
      <c r="E1701" s="168"/>
      <c r="F1701" s="82"/>
      <c r="G1701" s="83" t="s">
        <v>114</v>
      </c>
      <c r="H1701" s="167" t="s">
        <v>20</v>
      </c>
      <c r="I1701" s="169"/>
      <c r="J1701" s="169"/>
      <c r="K1701" s="169"/>
      <c r="L1701" s="169"/>
      <c r="M1701" s="169"/>
      <c r="N1701" s="169"/>
      <c r="O1701" s="170"/>
      <c r="P1701" s="74"/>
      <c r="Q1701" s="3"/>
    </row>
    <row r="1702" spans="2:17" ht="15.75">
      <c r="B1702" s="74"/>
      <c r="C1702" s="84" t="s">
        <v>88</v>
      </c>
      <c r="D1702" s="158" t="s">
        <v>202</v>
      </c>
      <c r="E1702" s="159" t="s">
        <v>115</v>
      </c>
      <c r="F1702" s="85"/>
      <c r="G1702" s="86" t="s">
        <v>89</v>
      </c>
      <c r="H1702" s="158" t="s">
        <v>199</v>
      </c>
      <c r="I1702" s="160" t="s">
        <v>116</v>
      </c>
      <c r="J1702" s="160" t="s">
        <v>116</v>
      </c>
      <c r="K1702" s="160" t="s">
        <v>116</v>
      </c>
      <c r="L1702" s="160" t="s">
        <v>116</v>
      </c>
      <c r="M1702" s="160" t="s">
        <v>116</v>
      </c>
      <c r="N1702" s="160" t="s">
        <v>116</v>
      </c>
      <c r="O1702" s="161" t="s">
        <v>116</v>
      </c>
      <c r="P1702" s="74"/>
      <c r="Q1702" s="3"/>
    </row>
    <row r="1703" spans="2:17" ht="15.75">
      <c r="B1703" s="74"/>
      <c r="C1703" s="87" t="s">
        <v>51</v>
      </c>
      <c r="D1703" s="158" t="s">
        <v>203</v>
      </c>
      <c r="E1703" s="159" t="s">
        <v>117</v>
      </c>
      <c r="F1703" s="85"/>
      <c r="G1703" s="88" t="s">
        <v>90</v>
      </c>
      <c r="H1703" s="158" t="s">
        <v>206</v>
      </c>
      <c r="I1703" s="160" t="s">
        <v>118</v>
      </c>
      <c r="J1703" s="160" t="s">
        <v>118</v>
      </c>
      <c r="K1703" s="160" t="s">
        <v>118</v>
      </c>
      <c r="L1703" s="160" t="s">
        <v>118</v>
      </c>
      <c r="M1703" s="160" t="s">
        <v>118</v>
      </c>
      <c r="N1703" s="160" t="s">
        <v>118</v>
      </c>
      <c r="O1703" s="161" t="s">
        <v>118</v>
      </c>
      <c r="P1703" s="74"/>
      <c r="Q1703" s="3"/>
    </row>
    <row r="1704" spans="2:17" ht="15.75">
      <c r="B1704" s="68"/>
      <c r="C1704" s="89" t="s">
        <v>91</v>
      </c>
      <c r="D1704" s="90"/>
      <c r="E1704" s="91"/>
      <c r="F1704" s="92"/>
      <c r="G1704" s="89" t="s">
        <v>91</v>
      </c>
      <c r="H1704" s="93"/>
      <c r="I1704" s="93"/>
      <c r="J1704" s="93"/>
      <c r="K1704" s="93"/>
      <c r="L1704" s="93"/>
      <c r="M1704" s="93"/>
      <c r="N1704" s="93"/>
      <c r="O1704" s="93"/>
      <c r="P1704" s="80"/>
      <c r="Q1704" s="3"/>
    </row>
    <row r="1705" spans="2:17" ht="15.75">
      <c r="B1705" s="74"/>
      <c r="C1705" s="84"/>
      <c r="D1705" s="158" t="s">
        <v>202</v>
      </c>
      <c r="E1705" s="162" t="s">
        <v>115</v>
      </c>
      <c r="F1705" s="85"/>
      <c r="G1705" s="86"/>
      <c r="H1705" s="158" t="s">
        <v>199</v>
      </c>
      <c r="I1705" s="160" t="s">
        <v>116</v>
      </c>
      <c r="J1705" s="160" t="s">
        <v>116</v>
      </c>
      <c r="K1705" s="160" t="s">
        <v>116</v>
      </c>
      <c r="L1705" s="160" t="s">
        <v>116</v>
      </c>
      <c r="M1705" s="160" t="s">
        <v>116</v>
      </c>
      <c r="N1705" s="160" t="s">
        <v>116</v>
      </c>
      <c r="O1705" s="161" t="s">
        <v>116</v>
      </c>
      <c r="P1705" s="74"/>
      <c r="Q1705" s="3"/>
    </row>
    <row r="1706" spans="2:17" ht="15.75">
      <c r="B1706" s="74"/>
      <c r="C1706" s="94"/>
      <c r="D1706" s="158" t="s">
        <v>203</v>
      </c>
      <c r="E1706" s="162" t="s">
        <v>117</v>
      </c>
      <c r="F1706" s="85"/>
      <c r="G1706" s="95"/>
      <c r="H1706" s="158" t="s">
        <v>206</v>
      </c>
      <c r="I1706" s="160" t="s">
        <v>118</v>
      </c>
      <c r="J1706" s="160" t="s">
        <v>118</v>
      </c>
      <c r="K1706" s="160" t="s">
        <v>118</v>
      </c>
      <c r="L1706" s="160" t="s">
        <v>118</v>
      </c>
      <c r="M1706" s="160" t="s">
        <v>118</v>
      </c>
      <c r="N1706" s="160" t="s">
        <v>118</v>
      </c>
      <c r="O1706" s="161" t="s">
        <v>118</v>
      </c>
      <c r="P1706" s="74"/>
      <c r="Q1706" s="3"/>
    </row>
    <row r="1707" spans="2:17" ht="15.75">
      <c r="B1707" s="68"/>
      <c r="C1707" s="71"/>
      <c r="D1707" s="71"/>
      <c r="E1707" s="71"/>
      <c r="F1707" s="71"/>
      <c r="G1707" s="96" t="s">
        <v>119</v>
      </c>
      <c r="H1707" s="79"/>
      <c r="I1707" s="79"/>
      <c r="J1707" s="79"/>
      <c r="K1707" s="71"/>
      <c r="L1707" s="71"/>
      <c r="M1707" s="71"/>
      <c r="N1707" s="97"/>
      <c r="O1707" s="69"/>
      <c r="P1707" s="80"/>
      <c r="Q1707" s="3"/>
    </row>
    <row r="1708" spans="2:17" ht="15.75">
      <c r="B1708" s="68"/>
      <c r="C1708" s="98" t="s">
        <v>92</v>
      </c>
      <c r="D1708" s="71"/>
      <c r="E1708" s="71"/>
      <c r="F1708" s="71"/>
      <c r="G1708" s="99" t="s">
        <v>120</v>
      </c>
      <c r="H1708" s="99" t="s">
        <v>121</v>
      </c>
      <c r="I1708" s="99" t="s">
        <v>122</v>
      </c>
      <c r="J1708" s="99" t="s">
        <v>123</v>
      </c>
      <c r="K1708" s="99" t="s">
        <v>124</v>
      </c>
      <c r="L1708" s="100" t="s">
        <v>5</v>
      </c>
      <c r="M1708" s="101"/>
      <c r="N1708" s="102" t="s">
        <v>93</v>
      </c>
      <c r="O1708" s="103" t="s">
        <v>94</v>
      </c>
      <c r="P1708" s="74"/>
      <c r="Q1708" s="3"/>
    </row>
    <row r="1709" spans="2:17" ht="15.75">
      <c r="B1709" s="74"/>
      <c r="C1709" s="104" t="s">
        <v>125</v>
      </c>
      <c r="D1709" s="105" t="str">
        <f>IF(+D1702&gt;"",D1702&amp;"-"&amp;H1702,"")</f>
        <v>Sofie Eriksson-Kaarina Saarnialho</v>
      </c>
      <c r="E1709" s="106"/>
      <c r="F1709" s="107"/>
      <c r="G1709" s="108">
        <v>3</v>
      </c>
      <c r="H1709" s="108">
        <v>7</v>
      </c>
      <c r="I1709" s="108">
        <v>6</v>
      </c>
      <c r="J1709" s="108"/>
      <c r="K1709" s="108"/>
      <c r="L1709" s="109">
        <f>IF(ISBLANK(G1709),"",COUNTIF(G1709:K1709,"&gt;=0"))</f>
        <v>3</v>
      </c>
      <c r="M1709" s="110">
        <f>IF(ISBLANK(G1709),"",(IF(LEFT(G1709,1)="-",1,0)+IF(LEFT(H1709,1)="-",1,0)+IF(LEFT(I1709,1)="-",1,0)+IF(LEFT(J1709,1)="-",1,0)+IF(LEFT(K1709,1)="-",1,0)))</f>
        <v>0</v>
      </c>
      <c r="N1709" s="111">
        <f>IF(L1709=3,1,"")</f>
        <v>1</v>
      </c>
      <c r="O1709" s="112">
        <f>IF(M1709=3,1,"")</f>
      </c>
      <c r="P1709" s="74"/>
      <c r="Q1709" s="3"/>
    </row>
    <row r="1710" spans="2:17" ht="15.75">
      <c r="B1710" s="74"/>
      <c r="C1710" s="104" t="s">
        <v>126</v>
      </c>
      <c r="D1710" s="106" t="str">
        <f>IF(D1703&gt;"",D1703&amp;" - "&amp;H1703,"")</f>
        <v>Carina Englund - Marianna Saarialho</v>
      </c>
      <c r="E1710" s="105"/>
      <c r="F1710" s="107"/>
      <c r="G1710" s="113">
        <v>4</v>
      </c>
      <c r="H1710" s="108">
        <v>-10</v>
      </c>
      <c r="I1710" s="108">
        <v>1</v>
      </c>
      <c r="J1710" s="108">
        <v>6</v>
      </c>
      <c r="K1710" s="108"/>
      <c r="L1710" s="109">
        <f>IF(ISBLANK(G1710),"",COUNTIF(G1710:K1710,"&gt;=0"))</f>
        <v>3</v>
      </c>
      <c r="M1710" s="110">
        <f>IF(ISBLANK(G1710),"",(IF(LEFT(G1710,1)="-",1,0)+IF(LEFT(H1710,1)="-",1,0)+IF(LEFT(I1710,1)="-",1,0)+IF(LEFT(J1710,1)="-",1,0)+IF(LEFT(K1710,1)="-",1,0)))</f>
        <v>1</v>
      </c>
      <c r="N1710" s="111">
        <f>IF(L1710=3,1,"")</f>
        <v>1</v>
      </c>
      <c r="O1710" s="112">
        <f>IF(M1710=3,1,"")</f>
      </c>
      <c r="P1710" s="74"/>
      <c r="Q1710" s="3"/>
    </row>
    <row r="1711" spans="2:17" ht="15.75">
      <c r="B1711" s="74"/>
      <c r="C1711" s="114" t="s">
        <v>127</v>
      </c>
      <c r="D1711" s="115" t="str">
        <f>IF(D1705&gt;"",D1705&amp;" / "&amp;D1706,"")</f>
        <v>Sofie Eriksson / Carina Englund</v>
      </c>
      <c r="E1711" s="116" t="str">
        <f>IF(H1705&gt;"",H1705&amp;" / "&amp;H1706,"")</f>
        <v>Kaarina Saarnialho / Marianna Saarialho</v>
      </c>
      <c r="F1711" s="117"/>
      <c r="G1711" s="118">
        <v>3</v>
      </c>
      <c r="H1711" s="119">
        <v>2</v>
      </c>
      <c r="I1711" s="120">
        <v>4</v>
      </c>
      <c r="J1711" s="120"/>
      <c r="K1711" s="120"/>
      <c r="L1711" s="109">
        <f>IF(ISBLANK(G1711),"",COUNTIF(G1711:K1711,"&gt;=0"))</f>
        <v>3</v>
      </c>
      <c r="M1711" s="110">
        <f>IF(ISBLANK(G1711),"",(IF(LEFT(G1711,1)="-",1,0)+IF(LEFT(H1711,1)="-",1,0)+IF(LEFT(I1711,1)="-",1,0)+IF(LEFT(J1711,1)="-",1,0)+IF(LEFT(K1711,1)="-",1,0)))</f>
        <v>0</v>
      </c>
      <c r="N1711" s="111">
        <f>IF(L1711=3,1,"")</f>
        <v>1</v>
      </c>
      <c r="O1711" s="112">
        <f>IF(M1711=3,1,"")</f>
      </c>
      <c r="P1711" s="74"/>
      <c r="Q1711" s="3"/>
    </row>
    <row r="1712" spans="2:17" ht="15.75">
      <c r="B1712" s="74"/>
      <c r="C1712" s="104" t="s">
        <v>128</v>
      </c>
      <c r="D1712" s="106" t="str">
        <f>IF(+D1702&gt;"",D1702&amp;" - "&amp;H1703,"")</f>
        <v>Sofie Eriksson - Marianna Saarialho</v>
      </c>
      <c r="E1712" s="105"/>
      <c r="F1712" s="107"/>
      <c r="G1712" s="121"/>
      <c r="H1712" s="108"/>
      <c r="I1712" s="108"/>
      <c r="J1712" s="108"/>
      <c r="K1712" s="122"/>
      <c r="L1712" s="109">
        <f>IF(ISBLANK(G1712),"",COUNTIF(G1712:K1712,"&gt;=0"))</f>
      </c>
      <c r="M1712" s="110">
        <f>IF(ISBLANK(G1712),"",(IF(LEFT(G1712,1)="-",1,0)+IF(LEFT(H1712,1)="-",1,0)+IF(LEFT(I1712,1)="-",1,0)+IF(LEFT(J1712,1)="-",1,0)+IF(LEFT(K1712,1)="-",1,0)))</f>
      </c>
      <c r="N1712" s="111">
        <f>IF(L1712=3,1,"")</f>
      </c>
      <c r="O1712" s="112">
        <f>IF(M1712=3,1,"")</f>
      </c>
      <c r="P1712" s="74"/>
      <c r="Q1712" s="3"/>
    </row>
    <row r="1713" spans="2:17" ht="16.5" thickBot="1">
      <c r="B1713" s="74"/>
      <c r="C1713" s="104" t="s">
        <v>129</v>
      </c>
      <c r="D1713" s="106" t="str">
        <f>IF(+D1703&gt;"",D1703&amp;" - "&amp;H1702,"")</f>
        <v>Carina Englund - Kaarina Saarnialho</v>
      </c>
      <c r="E1713" s="105"/>
      <c r="F1713" s="107"/>
      <c r="G1713" s="122"/>
      <c r="H1713" s="108"/>
      <c r="I1713" s="122"/>
      <c r="J1713" s="108"/>
      <c r="K1713" s="108"/>
      <c r="L1713" s="109">
        <f>IF(ISBLANK(G1713),"",COUNTIF(G1713:K1713,"&gt;=0"))</f>
      </c>
      <c r="M1713" s="123">
        <f>IF(ISBLANK(G1713),"",(IF(LEFT(G1713,1)="-",1,0)+IF(LEFT(H1713,1)="-",1,0)+IF(LEFT(I1713,1)="-",1,0)+IF(LEFT(J1713,1)="-",1,0)+IF(LEFT(K1713,1)="-",1,0)))</f>
      </c>
      <c r="N1713" s="111">
        <f>IF(L1713=3,1,"")</f>
      </c>
      <c r="O1713" s="112">
        <f>IF(M1713=3,1,"")</f>
      </c>
      <c r="P1713" s="74"/>
      <c r="Q1713" s="3"/>
    </row>
    <row r="1714" spans="2:17" ht="16.5" thickBot="1">
      <c r="B1714" s="68"/>
      <c r="C1714" s="71"/>
      <c r="D1714" s="71"/>
      <c r="E1714" s="71"/>
      <c r="F1714" s="71"/>
      <c r="G1714" s="71"/>
      <c r="H1714" s="71"/>
      <c r="I1714" s="71"/>
      <c r="J1714" s="124" t="s">
        <v>21</v>
      </c>
      <c r="K1714" s="125"/>
      <c r="L1714" s="126">
        <f>IF(ISBLANK(E1709),"",SUM(L1709:L1713))</f>
      </c>
      <c r="M1714" s="127">
        <f>IF(ISBLANK(F1709),"",SUM(M1709:M1713))</f>
      </c>
      <c r="N1714" s="128">
        <f>IF(ISBLANK(G1709),"",SUM(N1709:N1713))</f>
        <v>3</v>
      </c>
      <c r="O1714" s="129">
        <f>IF(ISBLANK(G1709),"",SUM(O1709:O1713))</f>
        <v>0</v>
      </c>
      <c r="P1714" s="74"/>
      <c r="Q1714" s="3"/>
    </row>
    <row r="1715" spans="2:17" ht="15.75">
      <c r="B1715" s="68"/>
      <c r="C1715" s="70" t="s">
        <v>95</v>
      </c>
      <c r="D1715" s="71"/>
      <c r="E1715" s="71"/>
      <c r="F1715" s="71"/>
      <c r="G1715" s="71"/>
      <c r="H1715" s="71"/>
      <c r="I1715" s="71"/>
      <c r="J1715" s="71"/>
      <c r="K1715" s="71"/>
      <c r="L1715" s="71"/>
      <c r="M1715" s="71"/>
      <c r="N1715" s="71"/>
      <c r="O1715" s="71"/>
      <c r="P1715" s="80"/>
      <c r="Q1715" s="3"/>
    </row>
    <row r="1716" spans="2:17" ht="15.75">
      <c r="B1716" s="68"/>
      <c r="C1716" s="130" t="s">
        <v>96</v>
      </c>
      <c r="D1716" s="130"/>
      <c r="E1716" s="130" t="s">
        <v>97</v>
      </c>
      <c r="F1716" s="131"/>
      <c r="G1716" s="130"/>
      <c r="H1716" s="130" t="s">
        <v>8</v>
      </c>
      <c r="I1716" s="131"/>
      <c r="J1716" s="130"/>
      <c r="K1716" s="132" t="s">
        <v>98</v>
      </c>
      <c r="L1716" s="69"/>
      <c r="M1716" s="71"/>
      <c r="N1716" s="71"/>
      <c r="O1716" s="71"/>
      <c r="P1716" s="80"/>
      <c r="Q1716" s="3"/>
    </row>
    <row r="1717" spans="2:17" ht="18.75" thickBot="1">
      <c r="B1717" s="68"/>
      <c r="C1717" s="71"/>
      <c r="D1717" s="71"/>
      <c r="E1717" s="71"/>
      <c r="F1717" s="71"/>
      <c r="G1717" s="71"/>
      <c r="H1717" s="71"/>
      <c r="I1717" s="71"/>
      <c r="J1717" s="71"/>
      <c r="K1717" s="155" t="str">
        <f>IF(N1714=3,D1701,IF(O1714=3,H1701,""))</f>
        <v>ParPi</v>
      </c>
      <c r="L1717" s="156"/>
      <c r="M1717" s="156"/>
      <c r="N1717" s="156"/>
      <c r="O1717" s="157"/>
      <c r="P1717" s="74"/>
      <c r="Q1717" s="3"/>
    </row>
    <row r="1718" spans="2:17" ht="18">
      <c r="B1718" s="133"/>
      <c r="C1718" s="134"/>
      <c r="D1718" s="134"/>
      <c r="E1718" s="134"/>
      <c r="F1718" s="134"/>
      <c r="G1718" s="134"/>
      <c r="H1718" s="134"/>
      <c r="I1718" s="134"/>
      <c r="J1718" s="134"/>
      <c r="K1718" s="135"/>
      <c r="L1718" s="135"/>
      <c r="M1718" s="135"/>
      <c r="N1718" s="135"/>
      <c r="O1718" s="135"/>
      <c r="P1718" s="136"/>
      <c r="Q1718" s="3"/>
    </row>
    <row r="1719" spans="2:17" ht="16.5" thickBot="1">
      <c r="B1719" s="62"/>
      <c r="C1719" s="62"/>
      <c r="D1719" s="62"/>
      <c r="E1719" s="62"/>
      <c r="F1719" s="62"/>
      <c r="G1719" s="62"/>
      <c r="H1719" s="62"/>
      <c r="I1719" s="62"/>
      <c r="J1719" s="62"/>
      <c r="K1719" s="62"/>
      <c r="L1719" s="62"/>
      <c r="M1719" s="62"/>
      <c r="N1719" s="62"/>
      <c r="O1719" s="62"/>
      <c r="P1719" s="62"/>
      <c r="Q1719" s="3"/>
    </row>
    <row r="1720" spans="2:17" ht="18">
      <c r="B1720" s="58"/>
      <c r="C1720" s="58"/>
      <c r="D1720" s="58"/>
      <c r="E1720" s="58"/>
      <c r="F1720" s="58"/>
      <c r="G1720" s="58"/>
      <c r="H1720" s="58"/>
      <c r="I1720" s="58"/>
      <c r="J1720" s="59"/>
      <c r="K1720" s="59"/>
      <c r="L1720" s="59"/>
      <c r="M1720" s="59"/>
      <c r="N1720" s="59"/>
      <c r="O1720" s="60"/>
      <c r="P1720" s="3"/>
      <c r="Q1720" s="3"/>
    </row>
    <row r="1721" spans="2:17" ht="15">
      <c r="B1721" s="61" t="s">
        <v>99</v>
      </c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</row>
    <row r="1722" spans="2:17" ht="15"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</row>
    <row r="1723" spans="2:17" ht="15"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</row>
    <row r="1725" spans="2:17" ht="15"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</row>
    <row r="1726" spans="2:17" ht="15"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</row>
    <row r="1727" spans="2:17" ht="15.75">
      <c r="B1727" s="63"/>
      <c r="C1727" s="64"/>
      <c r="D1727" s="65"/>
      <c r="E1727" s="66"/>
      <c r="F1727" s="66"/>
      <c r="G1727" s="66"/>
      <c r="H1727" s="66"/>
      <c r="I1727" s="66"/>
      <c r="J1727" s="66"/>
      <c r="K1727" s="66"/>
      <c r="L1727" s="66"/>
      <c r="M1727" s="66"/>
      <c r="N1727" s="66"/>
      <c r="O1727" s="66"/>
      <c r="P1727" s="67"/>
      <c r="Q1727" s="3"/>
    </row>
    <row r="1728" spans="2:17" ht="15.75">
      <c r="B1728" s="68"/>
      <c r="C1728" s="69"/>
      <c r="D1728" s="70" t="s">
        <v>109</v>
      </c>
      <c r="E1728" s="71"/>
      <c r="F1728" s="71"/>
      <c r="G1728" s="69"/>
      <c r="H1728" s="72" t="s">
        <v>84</v>
      </c>
      <c r="I1728" s="73"/>
      <c r="J1728" s="171" t="s">
        <v>193</v>
      </c>
      <c r="K1728" s="160"/>
      <c r="L1728" s="160"/>
      <c r="M1728" s="160"/>
      <c r="N1728" s="160"/>
      <c r="O1728" s="161"/>
      <c r="P1728" s="74"/>
      <c r="Q1728" s="3"/>
    </row>
    <row r="1729" spans="2:17" ht="20.25">
      <c r="B1729" s="68"/>
      <c r="C1729" s="75"/>
      <c r="D1729" s="76" t="s">
        <v>110</v>
      </c>
      <c r="E1729" s="71"/>
      <c r="F1729" s="71"/>
      <c r="G1729" s="69"/>
      <c r="H1729" s="72" t="s">
        <v>85</v>
      </c>
      <c r="I1729" s="73"/>
      <c r="J1729" s="171"/>
      <c r="K1729" s="160"/>
      <c r="L1729" s="160"/>
      <c r="M1729" s="160"/>
      <c r="N1729" s="160"/>
      <c r="O1729" s="161"/>
      <c r="P1729" s="74"/>
      <c r="Q1729" s="3"/>
    </row>
    <row r="1730" spans="2:17" ht="15.75">
      <c r="B1730" s="68"/>
      <c r="C1730" s="71"/>
      <c r="D1730" s="71" t="s">
        <v>111</v>
      </c>
      <c r="E1730" s="71"/>
      <c r="F1730" s="71"/>
      <c r="G1730" s="71"/>
      <c r="H1730" s="72" t="s">
        <v>86</v>
      </c>
      <c r="I1730" s="77"/>
      <c r="J1730" s="171" t="s">
        <v>29</v>
      </c>
      <c r="K1730" s="171"/>
      <c r="L1730" s="171"/>
      <c r="M1730" s="171"/>
      <c r="N1730" s="171"/>
      <c r="O1730" s="166"/>
      <c r="P1730" s="74"/>
      <c r="Q1730" s="3"/>
    </row>
    <row r="1731" spans="2:17" ht="15.75">
      <c r="B1731" s="68"/>
      <c r="C1731" s="71"/>
      <c r="D1731" s="71"/>
      <c r="E1731" s="71"/>
      <c r="F1731" s="71"/>
      <c r="G1731" s="71"/>
      <c r="H1731" s="72" t="s">
        <v>112</v>
      </c>
      <c r="I1731" s="73"/>
      <c r="J1731" s="163"/>
      <c r="K1731" s="164"/>
      <c r="L1731" s="164"/>
      <c r="M1731" s="78" t="s">
        <v>113</v>
      </c>
      <c r="N1731" s="165"/>
      <c r="O1731" s="166"/>
      <c r="P1731" s="74"/>
      <c r="Q1731" s="3"/>
    </row>
    <row r="1732" spans="2:17" ht="15.75">
      <c r="B1732" s="68"/>
      <c r="C1732" s="69"/>
      <c r="D1732" s="79" t="s">
        <v>87</v>
      </c>
      <c r="E1732" s="71"/>
      <c r="F1732" s="71"/>
      <c r="G1732" s="71"/>
      <c r="H1732" s="79" t="s">
        <v>87</v>
      </c>
      <c r="I1732" s="71"/>
      <c r="J1732" s="71"/>
      <c r="K1732" s="71"/>
      <c r="L1732" s="71"/>
      <c r="M1732" s="71"/>
      <c r="N1732" s="71"/>
      <c r="O1732" s="71"/>
      <c r="P1732" s="80"/>
      <c r="Q1732" s="3"/>
    </row>
    <row r="1733" spans="2:17" ht="15.75">
      <c r="B1733" s="74"/>
      <c r="C1733" s="81" t="s">
        <v>114</v>
      </c>
      <c r="D1733" s="167" t="s">
        <v>197</v>
      </c>
      <c r="E1733" s="168"/>
      <c r="F1733" s="82"/>
      <c r="G1733" s="83" t="s">
        <v>114</v>
      </c>
      <c r="H1733" s="167" t="s">
        <v>55</v>
      </c>
      <c r="I1733" s="169"/>
      <c r="J1733" s="169"/>
      <c r="K1733" s="169"/>
      <c r="L1733" s="169"/>
      <c r="M1733" s="169"/>
      <c r="N1733" s="169"/>
      <c r="O1733" s="170"/>
      <c r="P1733" s="74"/>
      <c r="Q1733" s="3"/>
    </row>
    <row r="1734" spans="2:17" ht="15.75">
      <c r="B1734" s="74"/>
      <c r="C1734" s="84" t="s">
        <v>88</v>
      </c>
      <c r="D1734" s="158" t="s">
        <v>200</v>
      </c>
      <c r="E1734" s="159" t="s">
        <v>115</v>
      </c>
      <c r="F1734" s="85"/>
      <c r="G1734" s="86" t="s">
        <v>89</v>
      </c>
      <c r="H1734" s="158" t="s">
        <v>205</v>
      </c>
      <c r="I1734" s="160" t="s">
        <v>116</v>
      </c>
      <c r="J1734" s="160" t="s">
        <v>116</v>
      </c>
      <c r="K1734" s="160" t="s">
        <v>116</v>
      </c>
      <c r="L1734" s="160" t="s">
        <v>116</v>
      </c>
      <c r="M1734" s="160" t="s">
        <v>116</v>
      </c>
      <c r="N1734" s="160" t="s">
        <v>116</v>
      </c>
      <c r="O1734" s="161" t="s">
        <v>116</v>
      </c>
      <c r="P1734" s="74"/>
      <c r="Q1734" s="3"/>
    </row>
    <row r="1735" spans="2:17" ht="15.75">
      <c r="B1735" s="74"/>
      <c r="C1735" s="87" t="s">
        <v>51</v>
      </c>
      <c r="D1735" s="158" t="s">
        <v>201</v>
      </c>
      <c r="E1735" s="159" t="s">
        <v>117</v>
      </c>
      <c r="F1735" s="85"/>
      <c r="G1735" s="88" t="s">
        <v>90</v>
      </c>
      <c r="H1735" s="158" t="s">
        <v>204</v>
      </c>
      <c r="I1735" s="160" t="s">
        <v>118</v>
      </c>
      <c r="J1735" s="160" t="s">
        <v>118</v>
      </c>
      <c r="K1735" s="160" t="s">
        <v>118</v>
      </c>
      <c r="L1735" s="160" t="s">
        <v>118</v>
      </c>
      <c r="M1735" s="160" t="s">
        <v>118</v>
      </c>
      <c r="N1735" s="160" t="s">
        <v>118</v>
      </c>
      <c r="O1735" s="161" t="s">
        <v>118</v>
      </c>
      <c r="P1735" s="74"/>
      <c r="Q1735" s="3"/>
    </row>
    <row r="1736" spans="2:17" ht="15.75">
      <c r="B1736" s="68"/>
      <c r="C1736" s="89" t="s">
        <v>91</v>
      </c>
      <c r="D1736" s="90"/>
      <c r="E1736" s="91"/>
      <c r="F1736" s="92"/>
      <c r="G1736" s="89" t="s">
        <v>91</v>
      </c>
      <c r="H1736" s="93"/>
      <c r="I1736" s="93"/>
      <c r="J1736" s="93"/>
      <c r="K1736" s="93"/>
      <c r="L1736" s="93"/>
      <c r="M1736" s="93"/>
      <c r="N1736" s="93"/>
      <c r="O1736" s="93"/>
      <c r="P1736" s="80"/>
      <c r="Q1736" s="3"/>
    </row>
    <row r="1737" spans="2:17" ht="15.75">
      <c r="B1737" s="74"/>
      <c r="C1737" s="84"/>
      <c r="D1737" s="158" t="s">
        <v>200</v>
      </c>
      <c r="E1737" s="162" t="s">
        <v>115</v>
      </c>
      <c r="F1737" s="85"/>
      <c r="G1737" s="86"/>
      <c r="H1737" s="158" t="s">
        <v>205</v>
      </c>
      <c r="I1737" s="160" t="s">
        <v>116</v>
      </c>
      <c r="J1737" s="160" t="s">
        <v>116</v>
      </c>
      <c r="K1737" s="160" t="s">
        <v>116</v>
      </c>
      <c r="L1737" s="160" t="s">
        <v>116</v>
      </c>
      <c r="M1737" s="160" t="s">
        <v>116</v>
      </c>
      <c r="N1737" s="160" t="s">
        <v>116</v>
      </c>
      <c r="O1737" s="161" t="s">
        <v>116</v>
      </c>
      <c r="P1737" s="74"/>
      <c r="Q1737" s="3"/>
    </row>
    <row r="1738" spans="2:17" ht="15.75">
      <c r="B1738" s="74"/>
      <c r="C1738" s="94"/>
      <c r="D1738" s="158" t="s">
        <v>201</v>
      </c>
      <c r="E1738" s="162" t="s">
        <v>117</v>
      </c>
      <c r="F1738" s="85"/>
      <c r="G1738" s="95"/>
      <c r="H1738" s="158" t="s">
        <v>204</v>
      </c>
      <c r="I1738" s="160" t="s">
        <v>118</v>
      </c>
      <c r="J1738" s="160" t="s">
        <v>118</v>
      </c>
      <c r="K1738" s="160" t="s">
        <v>118</v>
      </c>
      <c r="L1738" s="160" t="s">
        <v>118</v>
      </c>
      <c r="M1738" s="160" t="s">
        <v>118</v>
      </c>
      <c r="N1738" s="160" t="s">
        <v>118</v>
      </c>
      <c r="O1738" s="161" t="s">
        <v>118</v>
      </c>
      <c r="P1738" s="74"/>
      <c r="Q1738" s="3"/>
    </row>
    <row r="1739" spans="2:17" ht="15.75">
      <c r="B1739" s="68"/>
      <c r="C1739" s="71"/>
      <c r="D1739" s="71"/>
      <c r="E1739" s="71"/>
      <c r="F1739" s="71"/>
      <c r="G1739" s="96" t="s">
        <v>119</v>
      </c>
      <c r="H1739" s="79"/>
      <c r="I1739" s="79"/>
      <c r="J1739" s="79"/>
      <c r="K1739" s="71"/>
      <c r="L1739" s="71"/>
      <c r="M1739" s="71"/>
      <c r="N1739" s="97"/>
      <c r="O1739" s="69"/>
      <c r="P1739" s="80"/>
      <c r="Q1739" s="3"/>
    </row>
    <row r="1740" spans="2:17" ht="15.75">
      <c r="B1740" s="68"/>
      <c r="C1740" s="98" t="s">
        <v>92</v>
      </c>
      <c r="D1740" s="71"/>
      <c r="E1740" s="71"/>
      <c r="F1740" s="71"/>
      <c r="G1740" s="99" t="s">
        <v>120</v>
      </c>
      <c r="H1740" s="99" t="s">
        <v>121</v>
      </c>
      <c r="I1740" s="99" t="s">
        <v>122</v>
      </c>
      <c r="J1740" s="99" t="s">
        <v>123</v>
      </c>
      <c r="K1740" s="99" t="s">
        <v>124</v>
      </c>
      <c r="L1740" s="100" t="s">
        <v>5</v>
      </c>
      <c r="M1740" s="101"/>
      <c r="N1740" s="102" t="s">
        <v>93</v>
      </c>
      <c r="O1740" s="103" t="s">
        <v>94</v>
      </c>
      <c r="P1740" s="74"/>
      <c r="Q1740" s="3"/>
    </row>
    <row r="1741" spans="2:17" ht="15.75">
      <c r="B1741" s="74"/>
      <c r="C1741" s="104" t="s">
        <v>125</v>
      </c>
      <c r="D1741" s="105" t="str">
        <f>IF(+D1734&gt;"",D1734&amp;"-"&amp;H1734,"")</f>
        <v>Krista Hirvi-Gerli Viljak</v>
      </c>
      <c r="E1741" s="106"/>
      <c r="F1741" s="107"/>
      <c r="G1741" s="108">
        <v>6</v>
      </c>
      <c r="H1741" s="108">
        <v>-8</v>
      </c>
      <c r="I1741" s="108">
        <v>5</v>
      </c>
      <c r="J1741" s="108">
        <v>9</v>
      </c>
      <c r="K1741" s="108"/>
      <c r="L1741" s="109">
        <f>IF(ISBLANK(G1741),"",COUNTIF(G1741:K1741,"&gt;=0"))</f>
        <v>3</v>
      </c>
      <c r="M1741" s="110">
        <f>IF(ISBLANK(G1741),"",(IF(LEFT(G1741,1)="-",1,0)+IF(LEFT(H1741,1)="-",1,0)+IF(LEFT(I1741,1)="-",1,0)+IF(LEFT(J1741,1)="-",1,0)+IF(LEFT(K1741,1)="-",1,0)))</f>
        <v>1</v>
      </c>
      <c r="N1741" s="111">
        <f>IF(L1741=3,1,"")</f>
        <v>1</v>
      </c>
      <c r="O1741" s="112">
        <f>IF(M1741=3,1,"")</f>
      </c>
      <c r="P1741" s="74"/>
      <c r="Q1741" s="3"/>
    </row>
    <row r="1742" spans="2:17" ht="15.75">
      <c r="B1742" s="74"/>
      <c r="C1742" s="104" t="s">
        <v>126</v>
      </c>
      <c r="D1742" s="106" t="str">
        <f>IF(D1735&gt;"",D1735&amp;" - "&amp;H1735,"")</f>
        <v>Elina Blinova - Julia Pyykölä</v>
      </c>
      <c r="E1742" s="105"/>
      <c r="F1742" s="107"/>
      <c r="G1742" s="113">
        <v>6</v>
      </c>
      <c r="H1742" s="108">
        <v>1</v>
      </c>
      <c r="I1742" s="108">
        <v>3</v>
      </c>
      <c r="J1742" s="108"/>
      <c r="K1742" s="108"/>
      <c r="L1742" s="109">
        <f>IF(ISBLANK(G1742),"",COUNTIF(G1742:K1742,"&gt;=0"))</f>
        <v>3</v>
      </c>
      <c r="M1742" s="110">
        <f>IF(ISBLANK(G1742),"",(IF(LEFT(G1742,1)="-",1,0)+IF(LEFT(H1742,1)="-",1,0)+IF(LEFT(I1742,1)="-",1,0)+IF(LEFT(J1742,1)="-",1,0)+IF(LEFT(K1742,1)="-",1,0)))</f>
        <v>0</v>
      </c>
      <c r="N1742" s="111">
        <f>IF(L1742=3,1,"")</f>
        <v>1</v>
      </c>
      <c r="O1742" s="112">
        <f>IF(M1742=3,1,"")</f>
      </c>
      <c r="P1742" s="74"/>
      <c r="Q1742" s="3"/>
    </row>
    <row r="1743" spans="2:17" ht="15.75">
      <c r="B1743" s="74"/>
      <c r="C1743" s="114" t="s">
        <v>127</v>
      </c>
      <c r="D1743" s="115" t="str">
        <f>IF(D1737&gt;"",D1737&amp;" / "&amp;D1738,"")</f>
        <v>Krista Hirvi / Elina Blinova</v>
      </c>
      <c r="E1743" s="116" t="str">
        <f>IF(H1737&gt;"",H1737&amp;" / "&amp;H1738,"")</f>
        <v>Gerli Viljak / Julia Pyykölä</v>
      </c>
      <c r="F1743" s="117"/>
      <c r="G1743" s="118">
        <v>5</v>
      </c>
      <c r="H1743" s="119">
        <v>7</v>
      </c>
      <c r="I1743" s="120">
        <v>8</v>
      </c>
      <c r="J1743" s="120"/>
      <c r="K1743" s="120"/>
      <c r="L1743" s="109">
        <f>IF(ISBLANK(G1743),"",COUNTIF(G1743:K1743,"&gt;=0"))</f>
        <v>3</v>
      </c>
      <c r="M1743" s="110">
        <f>IF(ISBLANK(G1743),"",(IF(LEFT(G1743,1)="-",1,0)+IF(LEFT(H1743,1)="-",1,0)+IF(LEFT(I1743,1)="-",1,0)+IF(LEFT(J1743,1)="-",1,0)+IF(LEFT(K1743,1)="-",1,0)))</f>
        <v>0</v>
      </c>
      <c r="N1743" s="111">
        <f>IF(L1743=3,1,"")</f>
        <v>1</v>
      </c>
      <c r="O1743" s="112">
        <f>IF(M1743=3,1,"")</f>
      </c>
      <c r="P1743" s="74"/>
      <c r="Q1743" s="3"/>
    </row>
    <row r="1744" spans="2:17" ht="15.75">
      <c r="B1744" s="74"/>
      <c r="C1744" s="104" t="s">
        <v>128</v>
      </c>
      <c r="D1744" s="106" t="str">
        <f>IF(+D1734&gt;"",D1734&amp;" - "&amp;H1735,"")</f>
        <v>Krista Hirvi - Julia Pyykölä</v>
      </c>
      <c r="E1744" s="105"/>
      <c r="F1744" s="107"/>
      <c r="G1744" s="121"/>
      <c r="H1744" s="108"/>
      <c r="I1744" s="108"/>
      <c r="J1744" s="108"/>
      <c r="K1744" s="122"/>
      <c r="L1744" s="109">
        <f>IF(ISBLANK(G1744),"",COUNTIF(G1744:K1744,"&gt;=0"))</f>
      </c>
      <c r="M1744" s="110">
        <f>IF(ISBLANK(G1744),"",(IF(LEFT(G1744,1)="-",1,0)+IF(LEFT(H1744,1)="-",1,0)+IF(LEFT(I1744,1)="-",1,0)+IF(LEFT(J1744,1)="-",1,0)+IF(LEFT(K1744,1)="-",1,0)))</f>
      </c>
      <c r="N1744" s="111">
        <f>IF(L1744=3,1,"")</f>
      </c>
      <c r="O1744" s="112">
        <f>IF(M1744=3,1,"")</f>
      </c>
      <c r="P1744" s="74"/>
      <c r="Q1744" s="3"/>
    </row>
    <row r="1745" spans="2:17" ht="16.5" thickBot="1">
      <c r="B1745" s="74"/>
      <c r="C1745" s="104" t="s">
        <v>129</v>
      </c>
      <c r="D1745" s="106" t="str">
        <f>IF(+D1735&gt;"",D1735&amp;" - "&amp;H1734,"")</f>
        <v>Elina Blinova - Gerli Viljak</v>
      </c>
      <c r="E1745" s="105"/>
      <c r="F1745" s="107"/>
      <c r="G1745" s="122"/>
      <c r="H1745" s="108"/>
      <c r="I1745" s="122"/>
      <c r="J1745" s="108"/>
      <c r="K1745" s="108"/>
      <c r="L1745" s="109">
        <f>IF(ISBLANK(G1745),"",COUNTIF(G1745:K1745,"&gt;=0"))</f>
      </c>
      <c r="M1745" s="123">
        <f>IF(ISBLANK(G1745),"",(IF(LEFT(G1745,1)="-",1,0)+IF(LEFT(H1745,1)="-",1,0)+IF(LEFT(I1745,1)="-",1,0)+IF(LEFT(J1745,1)="-",1,0)+IF(LEFT(K1745,1)="-",1,0)))</f>
      </c>
      <c r="N1745" s="111">
        <f>IF(L1745=3,1,"")</f>
      </c>
      <c r="O1745" s="112">
        <f>IF(M1745=3,1,"")</f>
      </c>
      <c r="P1745" s="74"/>
      <c r="Q1745" s="3"/>
    </row>
    <row r="1746" spans="2:17" ht="16.5" thickBot="1">
      <c r="B1746" s="68"/>
      <c r="C1746" s="71"/>
      <c r="D1746" s="71"/>
      <c r="E1746" s="71"/>
      <c r="F1746" s="71"/>
      <c r="G1746" s="71"/>
      <c r="H1746" s="71"/>
      <c r="I1746" s="71"/>
      <c r="J1746" s="124" t="s">
        <v>21</v>
      </c>
      <c r="K1746" s="125"/>
      <c r="L1746" s="126">
        <f>IF(ISBLANK(E1741),"",SUM(L1741:L1745))</f>
      </c>
      <c r="M1746" s="127">
        <f>IF(ISBLANK(F1741),"",SUM(M1741:M1745))</f>
      </c>
      <c r="N1746" s="128">
        <f>IF(ISBLANK(G1741),"",SUM(N1741:N1745))</f>
        <v>3</v>
      </c>
      <c r="O1746" s="129">
        <f>IF(ISBLANK(G1741),"",SUM(O1741:O1745))</f>
        <v>0</v>
      </c>
      <c r="P1746" s="74"/>
      <c r="Q1746" s="3"/>
    </row>
    <row r="1747" spans="2:17" ht="15.75">
      <c r="B1747" s="68"/>
      <c r="C1747" s="70" t="s">
        <v>95</v>
      </c>
      <c r="D1747" s="71"/>
      <c r="E1747" s="71"/>
      <c r="F1747" s="71"/>
      <c r="G1747" s="71"/>
      <c r="H1747" s="71"/>
      <c r="I1747" s="71"/>
      <c r="J1747" s="71"/>
      <c r="K1747" s="71"/>
      <c r="L1747" s="71"/>
      <c r="M1747" s="71"/>
      <c r="N1747" s="71"/>
      <c r="O1747" s="71"/>
      <c r="P1747" s="80"/>
      <c r="Q1747" s="3"/>
    </row>
    <row r="1748" spans="2:17" ht="15.75">
      <c r="B1748" s="68"/>
      <c r="C1748" s="130" t="s">
        <v>96</v>
      </c>
      <c r="D1748" s="130"/>
      <c r="E1748" s="130" t="s">
        <v>97</v>
      </c>
      <c r="F1748" s="131"/>
      <c r="G1748" s="130"/>
      <c r="H1748" s="130" t="s">
        <v>8</v>
      </c>
      <c r="I1748" s="131"/>
      <c r="J1748" s="130"/>
      <c r="K1748" s="132" t="s">
        <v>98</v>
      </c>
      <c r="L1748" s="69"/>
      <c r="M1748" s="71"/>
      <c r="N1748" s="71"/>
      <c r="O1748" s="71"/>
      <c r="P1748" s="80"/>
      <c r="Q1748" s="3"/>
    </row>
    <row r="1749" spans="2:17" ht="18.75" thickBot="1">
      <c r="B1749" s="68"/>
      <c r="C1749" s="71"/>
      <c r="D1749" s="71"/>
      <c r="E1749" s="71"/>
      <c r="F1749" s="71"/>
      <c r="G1749" s="71"/>
      <c r="H1749" s="71"/>
      <c r="I1749" s="71"/>
      <c r="J1749" s="71"/>
      <c r="K1749" s="155" t="str">
        <f>IF(N1746=3,D1733,IF(O1746=3,H1733,""))</f>
        <v>TTC Boom</v>
      </c>
      <c r="L1749" s="156"/>
      <c r="M1749" s="156"/>
      <c r="N1749" s="156"/>
      <c r="O1749" s="157"/>
      <c r="P1749" s="74"/>
      <c r="Q1749" s="3"/>
    </row>
    <row r="1750" spans="2:17" ht="18">
      <c r="B1750" s="133"/>
      <c r="C1750" s="134"/>
      <c r="D1750" s="134"/>
      <c r="E1750" s="134"/>
      <c r="F1750" s="134"/>
      <c r="G1750" s="134"/>
      <c r="H1750" s="134"/>
      <c r="I1750" s="134"/>
      <c r="J1750" s="134"/>
      <c r="K1750" s="135"/>
      <c r="L1750" s="135"/>
      <c r="M1750" s="135"/>
      <c r="N1750" s="135"/>
      <c r="O1750" s="135"/>
      <c r="P1750" s="136"/>
      <c r="Q1750" s="3"/>
    </row>
    <row r="1751" spans="2:17" ht="16.5" thickBot="1">
      <c r="B1751" s="62"/>
      <c r="C1751" s="62"/>
      <c r="D1751" s="62"/>
      <c r="E1751" s="62"/>
      <c r="F1751" s="62"/>
      <c r="G1751" s="62"/>
      <c r="H1751" s="62"/>
      <c r="I1751" s="62"/>
      <c r="J1751" s="62"/>
      <c r="K1751" s="62"/>
      <c r="L1751" s="62"/>
      <c r="M1751" s="62"/>
      <c r="N1751" s="62"/>
      <c r="O1751" s="62"/>
      <c r="P1751" s="62"/>
      <c r="Q1751" s="3"/>
    </row>
    <row r="1752" spans="2:17" ht="18">
      <c r="B1752" s="58"/>
      <c r="C1752" s="58"/>
      <c r="D1752" s="58"/>
      <c r="E1752" s="58"/>
      <c r="F1752" s="58"/>
      <c r="G1752" s="58"/>
      <c r="H1752" s="58"/>
      <c r="I1752" s="58"/>
      <c r="J1752" s="59"/>
      <c r="K1752" s="59"/>
      <c r="L1752" s="59"/>
      <c r="M1752" s="59"/>
      <c r="N1752" s="59"/>
      <c r="O1752" s="60"/>
      <c r="P1752" s="3"/>
      <c r="Q1752" s="3"/>
    </row>
    <row r="1753" spans="2:17" ht="15">
      <c r="B1753" s="61" t="s">
        <v>99</v>
      </c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</row>
    <row r="1754" spans="2:17" ht="15"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</row>
    <row r="1755" spans="2:17" ht="15"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</row>
    <row r="1756" spans="2:17" ht="15"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</row>
    <row r="1757" spans="2:17" ht="15"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</row>
    <row r="1758" spans="2:17" ht="15"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</row>
    <row r="1759" spans="2:17" ht="15"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</row>
    <row r="1760" spans="2:17" ht="15"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</row>
    <row r="1761" spans="2:17" ht="15.75">
      <c r="B1761" s="63"/>
      <c r="C1761" s="64"/>
      <c r="D1761" s="65"/>
      <c r="E1761" s="66"/>
      <c r="F1761" s="66"/>
      <c r="G1761" s="66"/>
      <c r="H1761" s="66"/>
      <c r="I1761" s="66"/>
      <c r="J1761" s="66"/>
      <c r="K1761" s="66"/>
      <c r="L1761" s="66"/>
      <c r="M1761" s="66"/>
      <c r="N1761" s="66"/>
      <c r="O1761" s="66"/>
      <c r="P1761" s="67"/>
      <c r="Q1761" s="3"/>
    </row>
    <row r="1762" spans="2:17" ht="15.75">
      <c r="B1762" s="68"/>
      <c r="C1762" s="69"/>
      <c r="D1762" s="70" t="s">
        <v>109</v>
      </c>
      <c r="E1762" s="71"/>
      <c r="F1762" s="71"/>
      <c r="G1762" s="69"/>
      <c r="H1762" s="72" t="s">
        <v>84</v>
      </c>
      <c r="I1762" s="73"/>
      <c r="J1762" s="171" t="s">
        <v>193</v>
      </c>
      <c r="K1762" s="160"/>
      <c r="L1762" s="160"/>
      <c r="M1762" s="160"/>
      <c r="N1762" s="160"/>
      <c r="O1762" s="161"/>
      <c r="P1762" s="74"/>
      <c r="Q1762" s="3"/>
    </row>
    <row r="1763" spans="2:17" ht="20.25">
      <c r="B1763" s="68"/>
      <c r="C1763" s="75"/>
      <c r="D1763" s="76" t="s">
        <v>110</v>
      </c>
      <c r="E1763" s="71"/>
      <c r="F1763" s="71"/>
      <c r="G1763" s="69"/>
      <c r="H1763" s="72" t="s">
        <v>85</v>
      </c>
      <c r="I1763" s="73"/>
      <c r="J1763" s="171"/>
      <c r="K1763" s="160"/>
      <c r="L1763" s="160"/>
      <c r="M1763" s="160"/>
      <c r="N1763" s="160"/>
      <c r="O1763" s="161"/>
      <c r="P1763" s="74"/>
      <c r="Q1763" s="3"/>
    </row>
    <row r="1764" spans="2:17" ht="15.75">
      <c r="B1764" s="68"/>
      <c r="C1764" s="71"/>
      <c r="D1764" s="71" t="s">
        <v>111</v>
      </c>
      <c r="E1764" s="71"/>
      <c r="F1764" s="71"/>
      <c r="G1764" s="71"/>
      <c r="H1764" s="72" t="s">
        <v>86</v>
      </c>
      <c r="I1764" s="77"/>
      <c r="J1764" s="171" t="s">
        <v>207</v>
      </c>
      <c r="K1764" s="171"/>
      <c r="L1764" s="171"/>
      <c r="M1764" s="171"/>
      <c r="N1764" s="171"/>
      <c r="O1764" s="166"/>
      <c r="P1764" s="74"/>
      <c r="Q1764" s="3"/>
    </row>
    <row r="1765" spans="2:17" ht="15.75">
      <c r="B1765" s="68"/>
      <c r="C1765" s="71"/>
      <c r="D1765" s="71"/>
      <c r="E1765" s="71"/>
      <c r="F1765" s="71"/>
      <c r="G1765" s="71"/>
      <c r="H1765" s="72" t="s">
        <v>112</v>
      </c>
      <c r="I1765" s="73"/>
      <c r="J1765" s="163"/>
      <c r="K1765" s="164"/>
      <c r="L1765" s="164"/>
      <c r="M1765" s="78" t="s">
        <v>113</v>
      </c>
      <c r="N1765" s="165"/>
      <c r="O1765" s="166"/>
      <c r="P1765" s="74"/>
      <c r="Q1765" s="3"/>
    </row>
    <row r="1766" spans="2:17" ht="15.75">
      <c r="B1766" s="68"/>
      <c r="C1766" s="69"/>
      <c r="D1766" s="79" t="s">
        <v>87</v>
      </c>
      <c r="E1766" s="71"/>
      <c r="F1766" s="71"/>
      <c r="G1766" s="71"/>
      <c r="H1766" s="79" t="s">
        <v>87</v>
      </c>
      <c r="I1766" s="71"/>
      <c r="J1766" s="71"/>
      <c r="K1766" s="71"/>
      <c r="L1766" s="71"/>
      <c r="M1766" s="71"/>
      <c r="N1766" s="71"/>
      <c r="O1766" s="71"/>
      <c r="P1766" s="80"/>
      <c r="Q1766" s="3"/>
    </row>
    <row r="1767" spans="2:17" ht="15.75">
      <c r="B1767" s="74"/>
      <c r="C1767" s="81" t="s">
        <v>114</v>
      </c>
      <c r="D1767" s="167" t="s">
        <v>56</v>
      </c>
      <c r="E1767" s="168"/>
      <c r="F1767" s="82"/>
      <c r="G1767" s="83" t="s">
        <v>114</v>
      </c>
      <c r="H1767" s="167" t="s">
        <v>19</v>
      </c>
      <c r="I1767" s="169"/>
      <c r="J1767" s="169"/>
      <c r="K1767" s="169"/>
      <c r="L1767" s="169"/>
      <c r="M1767" s="169"/>
      <c r="N1767" s="169"/>
      <c r="O1767" s="170"/>
      <c r="P1767" s="74"/>
      <c r="Q1767" s="3"/>
    </row>
    <row r="1768" spans="2:17" ht="15.75">
      <c r="B1768" s="74"/>
      <c r="C1768" s="84" t="s">
        <v>88</v>
      </c>
      <c r="D1768" s="158" t="s">
        <v>202</v>
      </c>
      <c r="E1768" s="159" t="s">
        <v>115</v>
      </c>
      <c r="F1768" s="85"/>
      <c r="G1768" s="86" t="s">
        <v>89</v>
      </c>
      <c r="H1768" s="158" t="s">
        <v>190</v>
      </c>
      <c r="I1768" s="160" t="s">
        <v>116</v>
      </c>
      <c r="J1768" s="160" t="s">
        <v>116</v>
      </c>
      <c r="K1768" s="160" t="s">
        <v>116</v>
      </c>
      <c r="L1768" s="160" t="s">
        <v>116</v>
      </c>
      <c r="M1768" s="160" t="s">
        <v>116</v>
      </c>
      <c r="N1768" s="160" t="s">
        <v>116</v>
      </c>
      <c r="O1768" s="161" t="s">
        <v>116</v>
      </c>
      <c r="P1768" s="74"/>
      <c r="Q1768" s="3"/>
    </row>
    <row r="1769" spans="2:17" ht="15.75">
      <c r="B1769" s="74"/>
      <c r="C1769" s="87" t="s">
        <v>51</v>
      </c>
      <c r="D1769" s="158" t="s">
        <v>203</v>
      </c>
      <c r="E1769" s="159" t="s">
        <v>117</v>
      </c>
      <c r="F1769" s="85"/>
      <c r="G1769" s="88" t="s">
        <v>90</v>
      </c>
      <c r="H1769" s="158" t="s">
        <v>208</v>
      </c>
      <c r="I1769" s="160" t="s">
        <v>118</v>
      </c>
      <c r="J1769" s="160" t="s">
        <v>118</v>
      </c>
      <c r="K1769" s="160" t="s">
        <v>118</v>
      </c>
      <c r="L1769" s="160" t="s">
        <v>118</v>
      </c>
      <c r="M1769" s="160" t="s">
        <v>118</v>
      </c>
      <c r="N1769" s="160" t="s">
        <v>118</v>
      </c>
      <c r="O1769" s="161" t="s">
        <v>118</v>
      </c>
      <c r="P1769" s="74"/>
      <c r="Q1769" s="3"/>
    </row>
    <row r="1770" spans="2:17" ht="15.75">
      <c r="B1770" s="68"/>
      <c r="C1770" s="89" t="s">
        <v>91</v>
      </c>
      <c r="D1770" s="90"/>
      <c r="E1770" s="91"/>
      <c r="F1770" s="92"/>
      <c r="G1770" s="89" t="s">
        <v>91</v>
      </c>
      <c r="H1770" s="93"/>
      <c r="I1770" s="93"/>
      <c r="J1770" s="93"/>
      <c r="K1770" s="93"/>
      <c r="L1770" s="93"/>
      <c r="M1770" s="93"/>
      <c r="N1770" s="93"/>
      <c r="O1770" s="93"/>
      <c r="P1770" s="80"/>
      <c r="Q1770" s="3"/>
    </row>
    <row r="1771" spans="2:17" ht="15.75">
      <c r="B1771" s="74"/>
      <c r="C1771" s="84"/>
      <c r="D1771" s="158" t="s">
        <v>202</v>
      </c>
      <c r="E1771" s="162" t="s">
        <v>115</v>
      </c>
      <c r="F1771" s="85"/>
      <c r="G1771" s="86"/>
      <c r="H1771" s="158" t="s">
        <v>190</v>
      </c>
      <c r="I1771" s="160" t="s">
        <v>116</v>
      </c>
      <c r="J1771" s="160" t="s">
        <v>116</v>
      </c>
      <c r="K1771" s="160" t="s">
        <v>116</v>
      </c>
      <c r="L1771" s="160" t="s">
        <v>116</v>
      </c>
      <c r="M1771" s="160" t="s">
        <v>116</v>
      </c>
      <c r="N1771" s="160" t="s">
        <v>116</v>
      </c>
      <c r="O1771" s="161" t="s">
        <v>116</v>
      </c>
      <c r="P1771" s="74"/>
      <c r="Q1771" s="3"/>
    </row>
    <row r="1772" spans="2:17" ht="15.75">
      <c r="B1772" s="74"/>
      <c r="C1772" s="94"/>
      <c r="D1772" s="158" t="s">
        <v>203</v>
      </c>
      <c r="E1772" s="162" t="s">
        <v>117</v>
      </c>
      <c r="F1772" s="85"/>
      <c r="G1772" s="95"/>
      <c r="H1772" s="158" t="s">
        <v>208</v>
      </c>
      <c r="I1772" s="160" t="s">
        <v>118</v>
      </c>
      <c r="J1772" s="160" t="s">
        <v>118</v>
      </c>
      <c r="K1772" s="160" t="s">
        <v>118</v>
      </c>
      <c r="L1772" s="160" t="s">
        <v>118</v>
      </c>
      <c r="M1772" s="160" t="s">
        <v>118</v>
      </c>
      <c r="N1772" s="160" t="s">
        <v>118</v>
      </c>
      <c r="O1772" s="161" t="s">
        <v>118</v>
      </c>
      <c r="P1772" s="74"/>
      <c r="Q1772" s="3"/>
    </row>
    <row r="1773" spans="2:17" ht="15.75">
      <c r="B1773" s="68"/>
      <c r="C1773" s="71"/>
      <c r="D1773" s="71"/>
      <c r="E1773" s="71"/>
      <c r="F1773" s="71"/>
      <c r="G1773" s="96" t="s">
        <v>119</v>
      </c>
      <c r="H1773" s="79"/>
      <c r="I1773" s="79"/>
      <c r="J1773" s="79"/>
      <c r="K1773" s="71"/>
      <c r="L1773" s="71"/>
      <c r="M1773" s="71"/>
      <c r="N1773" s="97"/>
      <c r="O1773" s="69"/>
      <c r="P1773" s="80"/>
      <c r="Q1773" s="3"/>
    </row>
    <row r="1774" spans="2:17" ht="15.75">
      <c r="B1774" s="68"/>
      <c r="C1774" s="98" t="s">
        <v>92</v>
      </c>
      <c r="D1774" s="71"/>
      <c r="E1774" s="71"/>
      <c r="F1774" s="71"/>
      <c r="G1774" s="99" t="s">
        <v>120</v>
      </c>
      <c r="H1774" s="99" t="s">
        <v>121</v>
      </c>
      <c r="I1774" s="99" t="s">
        <v>122</v>
      </c>
      <c r="J1774" s="99" t="s">
        <v>123</v>
      </c>
      <c r="K1774" s="99" t="s">
        <v>124</v>
      </c>
      <c r="L1774" s="100" t="s">
        <v>5</v>
      </c>
      <c r="M1774" s="101"/>
      <c r="N1774" s="102" t="s">
        <v>93</v>
      </c>
      <c r="O1774" s="103" t="s">
        <v>94</v>
      </c>
      <c r="P1774" s="74"/>
      <c r="Q1774" s="3"/>
    </row>
    <row r="1775" spans="2:17" ht="15.75">
      <c r="B1775" s="74"/>
      <c r="C1775" s="104" t="s">
        <v>125</v>
      </c>
      <c r="D1775" s="105" t="str">
        <f>IF(+D1768&gt;"",D1768&amp;"-"&amp;H1768,"")</f>
        <v>Sofie Eriksson-Pihla Eriksson</v>
      </c>
      <c r="E1775" s="106"/>
      <c r="F1775" s="107"/>
      <c r="G1775" s="108">
        <v>-4</v>
      </c>
      <c r="H1775" s="108">
        <v>-3</v>
      </c>
      <c r="I1775" s="108">
        <v>-7</v>
      </c>
      <c r="J1775" s="108"/>
      <c r="K1775" s="108"/>
      <c r="L1775" s="109">
        <f>IF(ISBLANK(G1775),"",COUNTIF(G1775:K1775,"&gt;=0"))</f>
        <v>0</v>
      </c>
      <c r="M1775" s="110">
        <f>IF(ISBLANK(G1775),"",(IF(LEFT(G1775,1)="-",1,0)+IF(LEFT(H1775,1)="-",1,0)+IF(LEFT(I1775,1)="-",1,0)+IF(LEFT(J1775,1)="-",1,0)+IF(LEFT(K1775,1)="-",1,0)))</f>
        <v>3</v>
      </c>
      <c r="N1775" s="111">
        <f>IF(L1775=3,1,"")</f>
      </c>
      <c r="O1775" s="112">
        <f>IF(M1775=3,1,"")</f>
        <v>1</v>
      </c>
      <c r="P1775" s="74"/>
      <c r="Q1775" s="3"/>
    </row>
    <row r="1776" spans="2:17" ht="15.75">
      <c r="B1776" s="74"/>
      <c r="C1776" s="104" t="s">
        <v>126</v>
      </c>
      <c r="D1776" s="106" t="str">
        <f>IF(D1769&gt;"",D1769&amp;" - "&amp;H1769,"")</f>
        <v>Carina Englund - Annika Lunström</v>
      </c>
      <c r="E1776" s="105"/>
      <c r="F1776" s="107"/>
      <c r="G1776" s="113">
        <v>-1</v>
      </c>
      <c r="H1776" s="108">
        <v>-6</v>
      </c>
      <c r="I1776" s="108">
        <v>-7</v>
      </c>
      <c r="J1776" s="108"/>
      <c r="K1776" s="108"/>
      <c r="L1776" s="109">
        <f>IF(ISBLANK(G1776),"",COUNTIF(G1776:K1776,"&gt;=0"))</f>
        <v>0</v>
      </c>
      <c r="M1776" s="110">
        <f>IF(ISBLANK(G1776),"",(IF(LEFT(G1776,1)="-",1,0)+IF(LEFT(H1776,1)="-",1,0)+IF(LEFT(I1776,1)="-",1,0)+IF(LEFT(J1776,1)="-",1,0)+IF(LEFT(K1776,1)="-",1,0)))</f>
        <v>3</v>
      </c>
      <c r="N1776" s="111">
        <f>IF(L1776=3,1,"")</f>
      </c>
      <c r="O1776" s="112">
        <f>IF(M1776=3,1,"")</f>
        <v>1</v>
      </c>
      <c r="P1776" s="74"/>
      <c r="Q1776" s="3"/>
    </row>
    <row r="1777" spans="2:17" ht="15.75">
      <c r="B1777" s="74"/>
      <c r="C1777" s="114" t="s">
        <v>127</v>
      </c>
      <c r="D1777" s="115" t="str">
        <f>IF(D1771&gt;"",D1771&amp;" / "&amp;D1772,"")</f>
        <v>Sofie Eriksson / Carina Englund</v>
      </c>
      <c r="E1777" s="116" t="str">
        <f>IF(H1771&gt;"",H1771&amp;" / "&amp;H1772,"")</f>
        <v>Pihla Eriksson / Annika Lunström</v>
      </c>
      <c r="F1777" s="117"/>
      <c r="G1777" s="118">
        <v>-7</v>
      </c>
      <c r="H1777" s="119">
        <v>-5</v>
      </c>
      <c r="I1777" s="120">
        <v>-4</v>
      </c>
      <c r="J1777" s="120"/>
      <c r="K1777" s="120"/>
      <c r="L1777" s="109">
        <f>IF(ISBLANK(G1777),"",COUNTIF(G1777:K1777,"&gt;=0"))</f>
        <v>0</v>
      </c>
      <c r="M1777" s="110">
        <f>IF(ISBLANK(G1777),"",(IF(LEFT(G1777,1)="-",1,0)+IF(LEFT(H1777,1)="-",1,0)+IF(LEFT(I1777,1)="-",1,0)+IF(LEFT(J1777,1)="-",1,0)+IF(LEFT(K1777,1)="-",1,0)))</f>
        <v>3</v>
      </c>
      <c r="N1777" s="111">
        <f>IF(L1777=3,1,"")</f>
      </c>
      <c r="O1777" s="112">
        <f>IF(M1777=3,1,"")</f>
        <v>1</v>
      </c>
      <c r="P1777" s="74"/>
      <c r="Q1777" s="3"/>
    </row>
    <row r="1778" spans="2:17" ht="15.75">
      <c r="B1778" s="74"/>
      <c r="C1778" s="104" t="s">
        <v>128</v>
      </c>
      <c r="D1778" s="106" t="str">
        <f>IF(+D1768&gt;"",D1768&amp;" - "&amp;H1769,"")</f>
        <v>Sofie Eriksson - Annika Lunström</v>
      </c>
      <c r="E1778" s="105"/>
      <c r="F1778" s="107"/>
      <c r="G1778" s="121"/>
      <c r="H1778" s="108"/>
      <c r="I1778" s="108"/>
      <c r="J1778" s="108"/>
      <c r="K1778" s="122"/>
      <c r="L1778" s="109">
        <f>IF(ISBLANK(G1778),"",COUNTIF(G1778:K1778,"&gt;=0"))</f>
      </c>
      <c r="M1778" s="110">
        <f>IF(ISBLANK(G1778),"",(IF(LEFT(G1778,1)="-",1,0)+IF(LEFT(H1778,1)="-",1,0)+IF(LEFT(I1778,1)="-",1,0)+IF(LEFT(J1778,1)="-",1,0)+IF(LEFT(K1778,1)="-",1,0)))</f>
      </c>
      <c r="N1778" s="111">
        <f>IF(L1778=3,1,"")</f>
      </c>
      <c r="O1778" s="112">
        <f>IF(M1778=3,1,"")</f>
      </c>
      <c r="P1778" s="74"/>
      <c r="Q1778" s="3"/>
    </row>
    <row r="1779" spans="2:17" ht="16.5" thickBot="1">
      <c r="B1779" s="74"/>
      <c r="C1779" s="104" t="s">
        <v>129</v>
      </c>
      <c r="D1779" s="106" t="str">
        <f>IF(+D1769&gt;"",D1769&amp;" - "&amp;H1768,"")</f>
        <v>Carina Englund - Pihla Eriksson</v>
      </c>
      <c r="E1779" s="105"/>
      <c r="F1779" s="107"/>
      <c r="G1779" s="122"/>
      <c r="H1779" s="108"/>
      <c r="I1779" s="122"/>
      <c r="J1779" s="108"/>
      <c r="K1779" s="108"/>
      <c r="L1779" s="109">
        <f>IF(ISBLANK(G1779),"",COUNTIF(G1779:K1779,"&gt;=0"))</f>
      </c>
      <c r="M1779" s="123">
        <f>IF(ISBLANK(G1779),"",(IF(LEFT(G1779,1)="-",1,0)+IF(LEFT(H1779,1)="-",1,0)+IF(LEFT(I1779,1)="-",1,0)+IF(LEFT(J1779,1)="-",1,0)+IF(LEFT(K1779,1)="-",1,0)))</f>
      </c>
      <c r="N1779" s="111">
        <f>IF(L1779=3,1,"")</f>
      </c>
      <c r="O1779" s="112">
        <f>IF(M1779=3,1,"")</f>
      </c>
      <c r="P1779" s="74"/>
      <c r="Q1779" s="3"/>
    </row>
    <row r="1780" spans="2:17" ht="16.5" thickBot="1">
      <c r="B1780" s="68"/>
      <c r="C1780" s="71"/>
      <c r="D1780" s="71"/>
      <c r="E1780" s="71"/>
      <c r="F1780" s="71"/>
      <c r="G1780" s="71"/>
      <c r="H1780" s="71"/>
      <c r="I1780" s="71"/>
      <c r="J1780" s="124" t="s">
        <v>21</v>
      </c>
      <c r="K1780" s="125"/>
      <c r="L1780" s="126">
        <f>IF(ISBLANK(E1775),"",SUM(L1775:L1779))</f>
      </c>
      <c r="M1780" s="127">
        <f>IF(ISBLANK(F1775),"",SUM(M1775:M1779))</f>
      </c>
      <c r="N1780" s="128">
        <f>IF(ISBLANK(G1775),"",SUM(N1775:N1779))</f>
        <v>0</v>
      </c>
      <c r="O1780" s="129">
        <f>IF(ISBLANK(G1775),"",SUM(O1775:O1779))</f>
        <v>3</v>
      </c>
      <c r="P1780" s="74"/>
      <c r="Q1780" s="3"/>
    </row>
    <row r="1781" spans="2:17" ht="15.75">
      <c r="B1781" s="68"/>
      <c r="C1781" s="70" t="s">
        <v>95</v>
      </c>
      <c r="D1781" s="71"/>
      <c r="E1781" s="71"/>
      <c r="F1781" s="71"/>
      <c r="G1781" s="71"/>
      <c r="H1781" s="71"/>
      <c r="I1781" s="71"/>
      <c r="J1781" s="71"/>
      <c r="K1781" s="71"/>
      <c r="L1781" s="71"/>
      <c r="M1781" s="71"/>
      <c r="N1781" s="71"/>
      <c r="O1781" s="71"/>
      <c r="P1781" s="80"/>
      <c r="Q1781" s="3"/>
    </row>
    <row r="1782" spans="2:17" ht="15.75">
      <c r="B1782" s="68"/>
      <c r="C1782" s="130" t="s">
        <v>96</v>
      </c>
      <c r="D1782" s="130"/>
      <c r="E1782" s="130" t="s">
        <v>97</v>
      </c>
      <c r="F1782" s="131"/>
      <c r="G1782" s="130"/>
      <c r="H1782" s="130" t="s">
        <v>8</v>
      </c>
      <c r="I1782" s="131"/>
      <c r="J1782" s="130"/>
      <c r="K1782" s="132" t="s">
        <v>98</v>
      </c>
      <c r="L1782" s="69"/>
      <c r="M1782" s="71"/>
      <c r="N1782" s="71"/>
      <c r="O1782" s="71"/>
      <c r="P1782" s="80"/>
      <c r="Q1782" s="3"/>
    </row>
    <row r="1783" spans="2:17" ht="18.75" thickBot="1">
      <c r="B1783" s="68"/>
      <c r="C1783" s="71"/>
      <c r="D1783" s="71"/>
      <c r="E1783" s="71"/>
      <c r="F1783" s="71"/>
      <c r="G1783" s="71"/>
      <c r="H1783" s="71"/>
      <c r="I1783" s="71"/>
      <c r="J1783" s="71"/>
      <c r="K1783" s="155" t="str">
        <f>IF(N1780=3,D1767,IF(O1780=3,H1767,""))</f>
        <v>MBF 1</v>
      </c>
      <c r="L1783" s="156"/>
      <c r="M1783" s="156"/>
      <c r="N1783" s="156"/>
      <c r="O1783" s="157"/>
      <c r="P1783" s="74"/>
      <c r="Q1783" s="3"/>
    </row>
    <row r="1784" spans="2:17" ht="18">
      <c r="B1784" s="133"/>
      <c r="C1784" s="134"/>
      <c r="D1784" s="134"/>
      <c r="E1784" s="134"/>
      <c r="F1784" s="134"/>
      <c r="G1784" s="134"/>
      <c r="H1784" s="134"/>
      <c r="I1784" s="134"/>
      <c r="J1784" s="134"/>
      <c r="K1784" s="135"/>
      <c r="L1784" s="135"/>
      <c r="M1784" s="135"/>
      <c r="N1784" s="135"/>
      <c r="O1784" s="135"/>
      <c r="P1784" s="136"/>
      <c r="Q1784" s="3"/>
    </row>
    <row r="1785" spans="2:17" ht="16.5" thickBot="1">
      <c r="B1785" s="62"/>
      <c r="C1785" s="62"/>
      <c r="D1785" s="62"/>
      <c r="E1785" s="62"/>
      <c r="F1785" s="62"/>
      <c r="G1785" s="62"/>
      <c r="H1785" s="62"/>
      <c r="I1785" s="62"/>
      <c r="J1785" s="62"/>
      <c r="K1785" s="62"/>
      <c r="L1785" s="62"/>
      <c r="M1785" s="62"/>
      <c r="N1785" s="62"/>
      <c r="O1785" s="62"/>
      <c r="P1785" s="62"/>
      <c r="Q1785" s="3"/>
    </row>
    <row r="1786" spans="2:17" ht="18">
      <c r="B1786" s="58"/>
      <c r="C1786" s="58"/>
      <c r="D1786" s="58"/>
      <c r="E1786" s="58"/>
      <c r="F1786" s="58"/>
      <c r="G1786" s="58"/>
      <c r="H1786" s="58"/>
      <c r="I1786" s="58"/>
      <c r="J1786" s="59"/>
      <c r="K1786" s="59"/>
      <c r="L1786" s="59"/>
      <c r="M1786" s="59"/>
      <c r="N1786" s="59"/>
      <c r="O1786" s="60"/>
      <c r="P1786" s="3"/>
      <c r="Q1786" s="3"/>
    </row>
    <row r="1787" spans="2:17" ht="15">
      <c r="B1787" s="61" t="s">
        <v>99</v>
      </c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</row>
    <row r="1788" spans="2:17" ht="15"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</row>
    <row r="1789" spans="2:17" ht="15"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</row>
    <row r="1790" spans="2:17" ht="15"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</row>
    <row r="1791" spans="2:17" ht="15"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</row>
    <row r="1792" spans="2:17" ht="15"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</row>
    <row r="1793" spans="2:17" ht="15"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</row>
    <row r="1794" spans="2:17" ht="15"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</row>
    <row r="1795" spans="2:17" ht="15.75">
      <c r="B1795" s="63"/>
      <c r="C1795" s="64"/>
      <c r="D1795" s="65"/>
      <c r="E1795" s="66"/>
      <c r="F1795" s="66"/>
      <c r="G1795" s="66"/>
      <c r="H1795" s="66"/>
      <c r="I1795" s="66"/>
      <c r="J1795" s="66"/>
      <c r="K1795" s="66"/>
      <c r="L1795" s="66"/>
      <c r="M1795" s="66"/>
      <c r="N1795" s="66"/>
      <c r="O1795" s="66"/>
      <c r="P1795" s="67"/>
      <c r="Q1795" s="3"/>
    </row>
    <row r="1796" spans="2:17" ht="15.75">
      <c r="B1796" s="68"/>
      <c r="C1796" s="69"/>
      <c r="D1796" s="70" t="s">
        <v>109</v>
      </c>
      <c r="E1796" s="71"/>
      <c r="F1796" s="71"/>
      <c r="G1796" s="69"/>
      <c r="H1796" s="72" t="s">
        <v>84</v>
      </c>
      <c r="I1796" s="73"/>
      <c r="J1796" s="171" t="s">
        <v>193</v>
      </c>
      <c r="K1796" s="160"/>
      <c r="L1796" s="160"/>
      <c r="M1796" s="160"/>
      <c r="N1796" s="160"/>
      <c r="O1796" s="161"/>
      <c r="P1796" s="74"/>
      <c r="Q1796" s="3"/>
    </row>
    <row r="1797" spans="2:17" ht="20.25">
      <c r="B1797" s="68"/>
      <c r="C1797" s="75"/>
      <c r="D1797" s="76" t="s">
        <v>110</v>
      </c>
      <c r="E1797" s="71"/>
      <c r="F1797" s="71"/>
      <c r="G1797" s="69"/>
      <c r="H1797" s="72" t="s">
        <v>85</v>
      </c>
      <c r="I1797" s="73"/>
      <c r="J1797" s="171"/>
      <c r="K1797" s="160"/>
      <c r="L1797" s="160"/>
      <c r="M1797" s="160"/>
      <c r="N1797" s="160"/>
      <c r="O1797" s="161"/>
      <c r="P1797" s="74"/>
      <c r="Q1797" s="3"/>
    </row>
    <row r="1798" spans="2:17" ht="15.75">
      <c r="B1798" s="68"/>
      <c r="C1798" s="71"/>
      <c r="D1798" s="71" t="s">
        <v>111</v>
      </c>
      <c r="E1798" s="71"/>
      <c r="F1798" s="71"/>
      <c r="G1798" s="71"/>
      <c r="H1798" s="72" t="s">
        <v>86</v>
      </c>
      <c r="I1798" s="77"/>
      <c r="J1798" s="171" t="s">
        <v>174</v>
      </c>
      <c r="K1798" s="171"/>
      <c r="L1798" s="171"/>
      <c r="M1798" s="171"/>
      <c r="N1798" s="171"/>
      <c r="O1798" s="166"/>
      <c r="P1798" s="74"/>
      <c r="Q1798" s="3"/>
    </row>
    <row r="1799" spans="2:17" ht="15.75">
      <c r="B1799" s="68"/>
      <c r="C1799" s="71"/>
      <c r="D1799" s="71"/>
      <c r="E1799" s="71"/>
      <c r="F1799" s="71"/>
      <c r="G1799" s="71"/>
      <c r="H1799" s="72" t="s">
        <v>112</v>
      </c>
      <c r="I1799" s="73"/>
      <c r="J1799" s="163"/>
      <c r="K1799" s="164"/>
      <c r="L1799" s="164"/>
      <c r="M1799" s="78" t="s">
        <v>113</v>
      </c>
      <c r="N1799" s="165"/>
      <c r="O1799" s="166"/>
      <c r="P1799" s="74"/>
      <c r="Q1799" s="3"/>
    </row>
    <row r="1800" spans="2:17" ht="15.75">
      <c r="B1800" s="68"/>
      <c r="C1800" s="69"/>
      <c r="D1800" s="79" t="s">
        <v>87</v>
      </c>
      <c r="E1800" s="71"/>
      <c r="F1800" s="71"/>
      <c r="G1800" s="71"/>
      <c r="H1800" s="79" t="s">
        <v>87</v>
      </c>
      <c r="I1800" s="71"/>
      <c r="J1800" s="71"/>
      <c r="K1800" s="71"/>
      <c r="L1800" s="71"/>
      <c r="M1800" s="71"/>
      <c r="N1800" s="71"/>
      <c r="O1800" s="71"/>
      <c r="P1800" s="80"/>
      <c r="Q1800" s="3"/>
    </row>
    <row r="1801" spans="2:17" ht="15.75">
      <c r="B1801" s="74"/>
      <c r="C1801" s="81" t="s">
        <v>114</v>
      </c>
      <c r="D1801" s="167" t="s">
        <v>20</v>
      </c>
      <c r="E1801" s="168"/>
      <c r="F1801" s="82"/>
      <c r="G1801" s="83" t="s">
        <v>114</v>
      </c>
      <c r="H1801" s="167" t="s">
        <v>57</v>
      </c>
      <c r="I1801" s="169"/>
      <c r="J1801" s="169"/>
      <c r="K1801" s="169"/>
      <c r="L1801" s="169"/>
      <c r="M1801" s="169"/>
      <c r="N1801" s="169"/>
      <c r="O1801" s="170"/>
      <c r="P1801" s="74"/>
      <c r="Q1801" s="3"/>
    </row>
    <row r="1802" spans="2:17" ht="15.75">
      <c r="B1802" s="74"/>
      <c r="C1802" s="84" t="s">
        <v>88</v>
      </c>
      <c r="D1802" s="158" t="s">
        <v>206</v>
      </c>
      <c r="E1802" s="159" t="s">
        <v>115</v>
      </c>
      <c r="F1802" s="85"/>
      <c r="G1802" s="86" t="s">
        <v>89</v>
      </c>
      <c r="H1802" s="158" t="s">
        <v>189</v>
      </c>
      <c r="I1802" s="160" t="s">
        <v>116</v>
      </c>
      <c r="J1802" s="160" t="s">
        <v>116</v>
      </c>
      <c r="K1802" s="160" t="s">
        <v>116</v>
      </c>
      <c r="L1802" s="160" t="s">
        <v>116</v>
      </c>
      <c r="M1802" s="160" t="s">
        <v>116</v>
      </c>
      <c r="N1802" s="160" t="s">
        <v>116</v>
      </c>
      <c r="O1802" s="161" t="s">
        <v>116</v>
      </c>
      <c r="P1802" s="74"/>
      <c r="Q1802" s="3"/>
    </row>
    <row r="1803" spans="2:17" ht="15.75">
      <c r="B1803" s="74"/>
      <c r="C1803" s="87" t="s">
        <v>51</v>
      </c>
      <c r="D1803" s="158" t="s">
        <v>199</v>
      </c>
      <c r="E1803" s="159" t="s">
        <v>117</v>
      </c>
      <c r="F1803" s="85"/>
      <c r="G1803" s="88" t="s">
        <v>90</v>
      </c>
      <c r="H1803" s="158" t="s">
        <v>188</v>
      </c>
      <c r="I1803" s="160" t="s">
        <v>118</v>
      </c>
      <c r="J1803" s="160" t="s">
        <v>118</v>
      </c>
      <c r="K1803" s="160" t="s">
        <v>118</v>
      </c>
      <c r="L1803" s="160" t="s">
        <v>118</v>
      </c>
      <c r="M1803" s="160" t="s">
        <v>118</v>
      </c>
      <c r="N1803" s="160" t="s">
        <v>118</v>
      </c>
      <c r="O1803" s="161" t="s">
        <v>118</v>
      </c>
      <c r="P1803" s="74"/>
      <c r="Q1803" s="3"/>
    </row>
    <row r="1804" spans="2:17" ht="15.75">
      <c r="B1804" s="68"/>
      <c r="C1804" s="89" t="s">
        <v>91</v>
      </c>
      <c r="D1804" s="90"/>
      <c r="E1804" s="91"/>
      <c r="F1804" s="92"/>
      <c r="G1804" s="89" t="s">
        <v>91</v>
      </c>
      <c r="H1804" s="93"/>
      <c r="I1804" s="93"/>
      <c r="J1804" s="93"/>
      <c r="K1804" s="93"/>
      <c r="L1804" s="93"/>
      <c r="M1804" s="93"/>
      <c r="N1804" s="93"/>
      <c r="O1804" s="93"/>
      <c r="P1804" s="80"/>
      <c r="Q1804" s="3"/>
    </row>
    <row r="1805" spans="2:17" ht="15.75">
      <c r="B1805" s="74"/>
      <c r="C1805" s="84"/>
      <c r="D1805" s="158" t="s">
        <v>206</v>
      </c>
      <c r="E1805" s="162" t="s">
        <v>115</v>
      </c>
      <c r="F1805" s="85"/>
      <c r="G1805" s="86"/>
      <c r="H1805" s="158" t="s">
        <v>189</v>
      </c>
      <c r="I1805" s="160" t="s">
        <v>116</v>
      </c>
      <c r="J1805" s="160" t="s">
        <v>116</v>
      </c>
      <c r="K1805" s="160" t="s">
        <v>116</v>
      </c>
      <c r="L1805" s="160" t="s">
        <v>116</v>
      </c>
      <c r="M1805" s="160" t="s">
        <v>116</v>
      </c>
      <c r="N1805" s="160" t="s">
        <v>116</v>
      </c>
      <c r="O1805" s="161" t="s">
        <v>116</v>
      </c>
      <c r="P1805" s="74"/>
      <c r="Q1805" s="3"/>
    </row>
    <row r="1806" spans="2:17" ht="15.75">
      <c r="B1806" s="74"/>
      <c r="C1806" s="94"/>
      <c r="D1806" s="158" t="s">
        <v>199</v>
      </c>
      <c r="E1806" s="162" t="s">
        <v>117</v>
      </c>
      <c r="F1806" s="85"/>
      <c r="G1806" s="95"/>
      <c r="H1806" s="158" t="s">
        <v>188</v>
      </c>
      <c r="I1806" s="160" t="s">
        <v>118</v>
      </c>
      <c r="J1806" s="160" t="s">
        <v>118</v>
      </c>
      <c r="K1806" s="160" t="s">
        <v>118</v>
      </c>
      <c r="L1806" s="160" t="s">
        <v>118</v>
      </c>
      <c r="M1806" s="160" t="s">
        <v>118</v>
      </c>
      <c r="N1806" s="160" t="s">
        <v>118</v>
      </c>
      <c r="O1806" s="161" t="s">
        <v>118</v>
      </c>
      <c r="P1806" s="74"/>
      <c r="Q1806" s="3"/>
    </row>
    <row r="1807" spans="2:17" ht="15.75">
      <c r="B1807" s="68"/>
      <c r="C1807" s="71"/>
      <c r="D1807" s="71"/>
      <c r="E1807" s="71"/>
      <c r="F1807" s="71"/>
      <c r="G1807" s="96" t="s">
        <v>119</v>
      </c>
      <c r="H1807" s="79"/>
      <c r="I1807" s="79"/>
      <c r="J1807" s="79"/>
      <c r="K1807" s="71"/>
      <c r="L1807" s="71"/>
      <c r="M1807" s="71"/>
      <c r="N1807" s="97"/>
      <c r="O1807" s="69"/>
      <c r="P1807" s="80"/>
      <c r="Q1807" s="3"/>
    </row>
    <row r="1808" spans="2:17" ht="15.75">
      <c r="B1808" s="68"/>
      <c r="C1808" s="98" t="s">
        <v>92</v>
      </c>
      <c r="D1808" s="71"/>
      <c r="E1808" s="71"/>
      <c r="F1808" s="71"/>
      <c r="G1808" s="99" t="s">
        <v>120</v>
      </c>
      <c r="H1808" s="99" t="s">
        <v>121</v>
      </c>
      <c r="I1808" s="99" t="s">
        <v>122</v>
      </c>
      <c r="J1808" s="99" t="s">
        <v>123</v>
      </c>
      <c r="K1808" s="99" t="s">
        <v>124</v>
      </c>
      <c r="L1808" s="100" t="s">
        <v>5</v>
      </c>
      <c r="M1808" s="101"/>
      <c r="N1808" s="102" t="s">
        <v>93</v>
      </c>
      <c r="O1808" s="103" t="s">
        <v>94</v>
      </c>
      <c r="P1808" s="74"/>
      <c r="Q1808" s="3"/>
    </row>
    <row r="1809" spans="2:17" ht="15.75">
      <c r="B1809" s="74"/>
      <c r="C1809" s="104" t="s">
        <v>125</v>
      </c>
      <c r="D1809" s="105" t="str">
        <f>IF(+D1802&gt;"",D1802&amp;"-"&amp;H1802,"")</f>
        <v>Marianna Saarialho-Alexandra Lotto</v>
      </c>
      <c r="E1809" s="106"/>
      <c r="F1809" s="107"/>
      <c r="G1809" s="108">
        <v>-8</v>
      </c>
      <c r="H1809" s="108">
        <v>-5</v>
      </c>
      <c r="I1809" s="108">
        <v>-1</v>
      </c>
      <c r="J1809" s="108"/>
      <c r="K1809" s="108"/>
      <c r="L1809" s="109">
        <f>IF(ISBLANK(G1809),"",COUNTIF(G1809:K1809,"&gt;=0"))</f>
        <v>0</v>
      </c>
      <c r="M1809" s="110">
        <f>IF(ISBLANK(G1809),"",(IF(LEFT(G1809,1)="-",1,0)+IF(LEFT(H1809,1)="-",1,0)+IF(LEFT(I1809,1)="-",1,0)+IF(LEFT(J1809,1)="-",1,0)+IF(LEFT(K1809,1)="-",1,0)))</f>
        <v>3</v>
      </c>
      <c r="N1809" s="111">
        <f>IF(L1809=3,1,"")</f>
      </c>
      <c r="O1809" s="112">
        <f>IF(M1809=3,1,"")</f>
        <v>1</v>
      </c>
      <c r="P1809" s="74"/>
      <c r="Q1809" s="3"/>
    </row>
    <row r="1810" spans="2:17" ht="15.75">
      <c r="B1810" s="74"/>
      <c r="C1810" s="104" t="s">
        <v>126</v>
      </c>
      <c r="D1810" s="106" t="str">
        <f>IF(D1803&gt;"",D1803&amp;" - "&amp;H1803,"")</f>
        <v>Kaarina Saarnialho - Elma Nurmiaho</v>
      </c>
      <c r="E1810" s="105"/>
      <c r="F1810" s="107"/>
      <c r="G1810" s="113">
        <v>-1</v>
      </c>
      <c r="H1810" s="108">
        <v>-5</v>
      </c>
      <c r="I1810" s="108">
        <v>-2</v>
      </c>
      <c r="J1810" s="108"/>
      <c r="K1810" s="108"/>
      <c r="L1810" s="109">
        <f>IF(ISBLANK(G1810),"",COUNTIF(G1810:K1810,"&gt;=0"))</f>
        <v>0</v>
      </c>
      <c r="M1810" s="110">
        <f>IF(ISBLANK(G1810),"",(IF(LEFT(G1810,1)="-",1,0)+IF(LEFT(H1810,1)="-",1,0)+IF(LEFT(I1810,1)="-",1,0)+IF(LEFT(J1810,1)="-",1,0)+IF(LEFT(K1810,1)="-",1,0)))</f>
        <v>3</v>
      </c>
      <c r="N1810" s="111">
        <f>IF(L1810=3,1,"")</f>
      </c>
      <c r="O1810" s="112">
        <f>IF(M1810=3,1,"")</f>
        <v>1</v>
      </c>
      <c r="P1810" s="74"/>
      <c r="Q1810" s="3"/>
    </row>
    <row r="1811" spans="2:17" ht="15.75">
      <c r="B1811" s="74"/>
      <c r="C1811" s="114" t="s">
        <v>127</v>
      </c>
      <c r="D1811" s="115" t="str">
        <f>IF(D1805&gt;"",D1805&amp;" / "&amp;D1806,"")</f>
        <v>Marianna Saarialho / Kaarina Saarnialho</v>
      </c>
      <c r="E1811" s="116" t="str">
        <f>IF(H1805&gt;"",H1805&amp;" / "&amp;H1806,"")</f>
        <v>Alexandra Lotto / Elma Nurmiaho</v>
      </c>
      <c r="F1811" s="117"/>
      <c r="G1811" s="118">
        <v>-10</v>
      </c>
      <c r="H1811" s="119">
        <v>-7</v>
      </c>
      <c r="I1811" s="120">
        <v>-8</v>
      </c>
      <c r="J1811" s="120"/>
      <c r="K1811" s="120"/>
      <c r="L1811" s="109">
        <f>IF(ISBLANK(G1811),"",COUNTIF(G1811:K1811,"&gt;=0"))</f>
        <v>0</v>
      </c>
      <c r="M1811" s="110">
        <f>IF(ISBLANK(G1811),"",(IF(LEFT(G1811,1)="-",1,0)+IF(LEFT(H1811,1)="-",1,0)+IF(LEFT(I1811,1)="-",1,0)+IF(LEFT(J1811,1)="-",1,0)+IF(LEFT(K1811,1)="-",1,0)))</f>
        <v>3</v>
      </c>
      <c r="N1811" s="111">
        <f>IF(L1811=3,1,"")</f>
      </c>
      <c r="O1811" s="112">
        <f>IF(M1811=3,1,"")</f>
        <v>1</v>
      </c>
      <c r="P1811" s="74"/>
      <c r="Q1811" s="3"/>
    </row>
    <row r="1812" spans="2:17" ht="15.75">
      <c r="B1812" s="74"/>
      <c r="C1812" s="104" t="s">
        <v>128</v>
      </c>
      <c r="D1812" s="106" t="str">
        <f>IF(+D1802&gt;"",D1802&amp;" - "&amp;H1803,"")</f>
        <v>Marianna Saarialho - Elma Nurmiaho</v>
      </c>
      <c r="E1812" s="105"/>
      <c r="F1812" s="107"/>
      <c r="G1812" s="121"/>
      <c r="H1812" s="108"/>
      <c r="I1812" s="108"/>
      <c r="J1812" s="108"/>
      <c r="K1812" s="122"/>
      <c r="L1812" s="109">
        <f>IF(ISBLANK(G1812),"",COUNTIF(G1812:K1812,"&gt;=0"))</f>
      </c>
      <c r="M1812" s="110">
        <f>IF(ISBLANK(G1812),"",(IF(LEFT(G1812,1)="-",1,0)+IF(LEFT(H1812,1)="-",1,0)+IF(LEFT(I1812,1)="-",1,0)+IF(LEFT(J1812,1)="-",1,0)+IF(LEFT(K1812,1)="-",1,0)))</f>
      </c>
      <c r="N1812" s="111">
        <f>IF(L1812=3,1,"")</f>
      </c>
      <c r="O1812" s="112">
        <f>IF(M1812=3,1,"")</f>
      </c>
      <c r="P1812" s="74"/>
      <c r="Q1812" s="3"/>
    </row>
    <row r="1813" spans="2:17" ht="16.5" thickBot="1">
      <c r="B1813" s="74"/>
      <c r="C1813" s="104" t="s">
        <v>129</v>
      </c>
      <c r="D1813" s="106" t="str">
        <f>IF(+D1803&gt;"",D1803&amp;" - "&amp;H1802,"")</f>
        <v>Kaarina Saarnialho - Alexandra Lotto</v>
      </c>
      <c r="E1813" s="105"/>
      <c r="F1813" s="107"/>
      <c r="G1813" s="122"/>
      <c r="H1813" s="108"/>
      <c r="I1813" s="122"/>
      <c r="J1813" s="108"/>
      <c r="K1813" s="108"/>
      <c r="L1813" s="109">
        <f>IF(ISBLANK(G1813),"",COUNTIF(G1813:K1813,"&gt;=0"))</f>
      </c>
      <c r="M1813" s="123">
        <f>IF(ISBLANK(G1813),"",(IF(LEFT(G1813,1)="-",1,0)+IF(LEFT(H1813,1)="-",1,0)+IF(LEFT(I1813,1)="-",1,0)+IF(LEFT(J1813,1)="-",1,0)+IF(LEFT(K1813,1)="-",1,0)))</f>
      </c>
      <c r="N1813" s="111">
        <f>IF(L1813=3,1,"")</f>
      </c>
      <c r="O1813" s="112">
        <f>IF(M1813=3,1,"")</f>
      </c>
      <c r="P1813" s="74"/>
      <c r="Q1813" s="3"/>
    </row>
    <row r="1814" spans="2:17" ht="16.5" thickBot="1">
      <c r="B1814" s="68"/>
      <c r="C1814" s="71"/>
      <c r="D1814" s="71"/>
      <c r="E1814" s="71"/>
      <c r="F1814" s="71"/>
      <c r="G1814" s="71"/>
      <c r="H1814" s="71"/>
      <c r="I1814" s="71"/>
      <c r="J1814" s="124" t="s">
        <v>21</v>
      </c>
      <c r="K1814" s="125"/>
      <c r="L1814" s="126">
        <f>IF(ISBLANK(E1809),"",SUM(L1809:L1813))</f>
      </c>
      <c r="M1814" s="127">
        <f>IF(ISBLANK(F1809),"",SUM(M1809:M1813))</f>
      </c>
      <c r="N1814" s="128">
        <f>IF(ISBLANK(G1809),"",SUM(N1809:N1813))</f>
        <v>0</v>
      </c>
      <c r="O1814" s="129">
        <f>IF(ISBLANK(G1809),"",SUM(O1809:O1813))</f>
        <v>3</v>
      </c>
      <c r="P1814" s="74"/>
      <c r="Q1814" s="3"/>
    </row>
    <row r="1815" spans="2:17" ht="15.75">
      <c r="B1815" s="68"/>
      <c r="C1815" s="70" t="s">
        <v>95</v>
      </c>
      <c r="D1815" s="71"/>
      <c r="E1815" s="71"/>
      <c r="F1815" s="71"/>
      <c r="G1815" s="71"/>
      <c r="H1815" s="71"/>
      <c r="I1815" s="71"/>
      <c r="J1815" s="71"/>
      <c r="K1815" s="71"/>
      <c r="L1815" s="71"/>
      <c r="M1815" s="71"/>
      <c r="N1815" s="71"/>
      <c r="O1815" s="71"/>
      <c r="P1815" s="80"/>
      <c r="Q1815" s="3"/>
    </row>
    <row r="1816" spans="2:17" ht="15.75">
      <c r="B1816" s="68"/>
      <c r="C1816" s="130" t="s">
        <v>96</v>
      </c>
      <c r="D1816" s="130"/>
      <c r="E1816" s="130" t="s">
        <v>97</v>
      </c>
      <c r="F1816" s="131"/>
      <c r="G1816" s="130"/>
      <c r="H1816" s="130" t="s">
        <v>8</v>
      </c>
      <c r="I1816" s="131"/>
      <c r="J1816" s="130"/>
      <c r="K1816" s="132" t="s">
        <v>98</v>
      </c>
      <c r="L1816" s="69"/>
      <c r="M1816" s="71"/>
      <c r="N1816" s="71"/>
      <c r="O1816" s="71"/>
      <c r="P1816" s="80"/>
      <c r="Q1816" s="3"/>
    </row>
    <row r="1817" spans="2:17" ht="18.75" thickBot="1">
      <c r="B1817" s="68"/>
      <c r="C1817" s="71"/>
      <c r="D1817" s="71"/>
      <c r="E1817" s="71"/>
      <c r="F1817" s="71"/>
      <c r="G1817" s="71"/>
      <c r="H1817" s="71"/>
      <c r="I1817" s="71"/>
      <c r="J1817" s="71"/>
      <c r="K1817" s="155" t="str">
        <f>IF(N1814=3,D1801,IF(O1814=3,H1801,""))</f>
        <v>Spinni</v>
      </c>
      <c r="L1817" s="156"/>
      <c r="M1817" s="156"/>
      <c r="N1817" s="156"/>
      <c r="O1817" s="157"/>
      <c r="P1817" s="74"/>
      <c r="Q1817" s="3"/>
    </row>
    <row r="1818" spans="2:17" ht="18">
      <c r="B1818" s="133"/>
      <c r="C1818" s="134"/>
      <c r="D1818" s="134"/>
      <c r="E1818" s="134"/>
      <c r="F1818" s="134"/>
      <c r="G1818" s="134"/>
      <c r="H1818" s="134"/>
      <c r="I1818" s="134"/>
      <c r="J1818" s="134"/>
      <c r="K1818" s="135"/>
      <c r="L1818" s="135"/>
      <c r="M1818" s="135"/>
      <c r="N1818" s="135"/>
      <c r="O1818" s="135"/>
      <c r="P1818" s="136"/>
      <c r="Q1818" s="3"/>
    </row>
    <row r="1819" spans="2:17" ht="16.5" thickBot="1">
      <c r="B1819" s="62"/>
      <c r="C1819" s="62"/>
      <c r="D1819" s="62"/>
      <c r="E1819" s="62"/>
      <c r="F1819" s="62"/>
      <c r="G1819" s="62"/>
      <c r="H1819" s="62"/>
      <c r="I1819" s="62"/>
      <c r="J1819" s="62"/>
      <c r="K1819" s="62"/>
      <c r="L1819" s="62"/>
      <c r="M1819" s="62"/>
      <c r="N1819" s="62"/>
      <c r="O1819" s="62"/>
      <c r="P1819" s="62"/>
      <c r="Q1819" s="3"/>
    </row>
    <row r="1820" spans="2:17" ht="18">
      <c r="B1820" s="58"/>
      <c r="C1820" s="58"/>
      <c r="D1820" s="58"/>
      <c r="E1820" s="58"/>
      <c r="F1820" s="58"/>
      <c r="G1820" s="58"/>
      <c r="H1820" s="58"/>
      <c r="I1820" s="58"/>
      <c r="J1820" s="59"/>
      <c r="K1820" s="59"/>
      <c r="L1820" s="59"/>
      <c r="M1820" s="59"/>
      <c r="N1820" s="59"/>
      <c r="O1820" s="60"/>
      <c r="P1820" s="3"/>
      <c r="Q1820" s="3"/>
    </row>
    <row r="1821" spans="2:17" ht="15">
      <c r="B1821" s="61" t="s">
        <v>99</v>
      </c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</row>
    <row r="1822" spans="2:17" ht="15"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</row>
    <row r="1825" spans="2:17" ht="15"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</row>
    <row r="1826" spans="2:17" ht="15"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</row>
    <row r="1827" spans="2:17" ht="15.75">
      <c r="B1827" s="63"/>
      <c r="C1827" s="64"/>
      <c r="D1827" s="65"/>
      <c r="E1827" s="66"/>
      <c r="F1827" s="66"/>
      <c r="G1827" s="66"/>
      <c r="H1827" s="66"/>
      <c r="I1827" s="66"/>
      <c r="J1827" s="66"/>
      <c r="K1827" s="66"/>
      <c r="L1827" s="66"/>
      <c r="M1827" s="66"/>
      <c r="N1827" s="66"/>
      <c r="O1827" s="66"/>
      <c r="P1827" s="67"/>
      <c r="Q1827" s="3"/>
    </row>
    <row r="1828" spans="2:17" ht="15.75">
      <c r="B1828" s="68"/>
      <c r="C1828" s="69"/>
      <c r="D1828" s="70" t="s">
        <v>109</v>
      </c>
      <c r="E1828" s="71"/>
      <c r="F1828" s="71"/>
      <c r="G1828" s="69"/>
      <c r="H1828" s="72" t="s">
        <v>84</v>
      </c>
      <c r="I1828" s="73"/>
      <c r="J1828" s="171" t="s">
        <v>193</v>
      </c>
      <c r="K1828" s="160"/>
      <c r="L1828" s="160"/>
      <c r="M1828" s="160"/>
      <c r="N1828" s="160"/>
      <c r="O1828" s="161"/>
      <c r="P1828" s="74"/>
      <c r="Q1828" s="3"/>
    </row>
    <row r="1829" spans="2:17" ht="20.25">
      <c r="B1829" s="68"/>
      <c r="C1829" s="75"/>
      <c r="D1829" s="76" t="s">
        <v>110</v>
      </c>
      <c r="E1829" s="71"/>
      <c r="F1829" s="71"/>
      <c r="G1829" s="69"/>
      <c r="H1829" s="72" t="s">
        <v>85</v>
      </c>
      <c r="I1829" s="73"/>
      <c r="J1829" s="171"/>
      <c r="K1829" s="160"/>
      <c r="L1829" s="160"/>
      <c r="M1829" s="160"/>
      <c r="N1829" s="160"/>
      <c r="O1829" s="161"/>
      <c r="P1829" s="74"/>
      <c r="Q1829" s="3"/>
    </row>
    <row r="1830" spans="2:17" ht="15.75">
      <c r="B1830" s="68"/>
      <c r="C1830" s="71"/>
      <c r="D1830" s="71" t="s">
        <v>111</v>
      </c>
      <c r="E1830" s="71"/>
      <c r="F1830" s="71"/>
      <c r="G1830" s="71"/>
      <c r="H1830" s="72" t="s">
        <v>86</v>
      </c>
      <c r="I1830" s="77"/>
      <c r="J1830" s="171" t="s">
        <v>174</v>
      </c>
      <c r="K1830" s="171"/>
      <c r="L1830" s="171"/>
      <c r="M1830" s="171"/>
      <c r="N1830" s="171"/>
      <c r="O1830" s="166"/>
      <c r="P1830" s="74"/>
      <c r="Q1830" s="3"/>
    </row>
    <row r="1831" spans="2:17" ht="15.75">
      <c r="B1831" s="68"/>
      <c r="C1831" s="71"/>
      <c r="D1831" s="71"/>
      <c r="E1831" s="71"/>
      <c r="F1831" s="71"/>
      <c r="G1831" s="71"/>
      <c r="H1831" s="72" t="s">
        <v>112</v>
      </c>
      <c r="I1831" s="73"/>
      <c r="J1831" s="163"/>
      <c r="K1831" s="164"/>
      <c r="L1831" s="164"/>
      <c r="M1831" s="78" t="s">
        <v>113</v>
      </c>
      <c r="N1831" s="165"/>
      <c r="O1831" s="166"/>
      <c r="P1831" s="74"/>
      <c r="Q1831" s="3"/>
    </row>
    <row r="1832" spans="2:17" ht="15.75">
      <c r="B1832" s="68"/>
      <c r="C1832" s="69"/>
      <c r="D1832" s="79" t="s">
        <v>87</v>
      </c>
      <c r="E1832" s="71"/>
      <c r="F1832" s="71"/>
      <c r="G1832" s="71"/>
      <c r="H1832" s="79" t="s">
        <v>87</v>
      </c>
      <c r="I1832" s="71"/>
      <c r="J1832" s="71"/>
      <c r="K1832" s="71"/>
      <c r="L1832" s="71"/>
      <c r="M1832" s="71"/>
      <c r="N1832" s="71"/>
      <c r="O1832" s="71"/>
      <c r="P1832" s="80"/>
      <c r="Q1832" s="3"/>
    </row>
    <row r="1833" spans="2:17" ht="15.75">
      <c r="B1833" s="74"/>
      <c r="C1833" s="81" t="s">
        <v>114</v>
      </c>
      <c r="D1833" s="167" t="s">
        <v>57</v>
      </c>
      <c r="E1833" s="168"/>
      <c r="F1833" s="82"/>
      <c r="G1833" s="83" t="s">
        <v>114</v>
      </c>
      <c r="H1833" s="167" t="s">
        <v>56</v>
      </c>
      <c r="I1833" s="169"/>
      <c r="J1833" s="169"/>
      <c r="K1833" s="169"/>
      <c r="L1833" s="169"/>
      <c r="M1833" s="169"/>
      <c r="N1833" s="169"/>
      <c r="O1833" s="170"/>
      <c r="P1833" s="74"/>
      <c r="Q1833" s="3"/>
    </row>
    <row r="1834" spans="2:17" ht="15.75">
      <c r="B1834" s="74"/>
      <c r="C1834" s="84" t="s">
        <v>88</v>
      </c>
      <c r="D1834" s="158" t="s">
        <v>209</v>
      </c>
      <c r="E1834" s="159" t="s">
        <v>115</v>
      </c>
      <c r="F1834" s="85"/>
      <c r="G1834" s="86" t="s">
        <v>89</v>
      </c>
      <c r="H1834" s="158" t="s">
        <v>202</v>
      </c>
      <c r="I1834" s="160" t="s">
        <v>116</v>
      </c>
      <c r="J1834" s="160" t="s">
        <v>116</v>
      </c>
      <c r="K1834" s="160" t="s">
        <v>116</v>
      </c>
      <c r="L1834" s="160" t="s">
        <v>116</v>
      </c>
      <c r="M1834" s="160" t="s">
        <v>116</v>
      </c>
      <c r="N1834" s="160" t="s">
        <v>116</v>
      </c>
      <c r="O1834" s="161" t="s">
        <v>116</v>
      </c>
      <c r="P1834" s="74"/>
      <c r="Q1834" s="3"/>
    </row>
    <row r="1835" spans="2:17" ht="15.75">
      <c r="B1835" s="74"/>
      <c r="C1835" s="87" t="s">
        <v>51</v>
      </c>
      <c r="D1835" s="158" t="s">
        <v>189</v>
      </c>
      <c r="E1835" s="159" t="s">
        <v>117</v>
      </c>
      <c r="F1835" s="85"/>
      <c r="G1835" s="88" t="s">
        <v>90</v>
      </c>
      <c r="H1835" s="158" t="s">
        <v>203</v>
      </c>
      <c r="I1835" s="160" t="s">
        <v>118</v>
      </c>
      <c r="J1835" s="160" t="s">
        <v>118</v>
      </c>
      <c r="K1835" s="160" t="s">
        <v>118</v>
      </c>
      <c r="L1835" s="160" t="s">
        <v>118</v>
      </c>
      <c r="M1835" s="160" t="s">
        <v>118</v>
      </c>
      <c r="N1835" s="160" t="s">
        <v>118</v>
      </c>
      <c r="O1835" s="161" t="s">
        <v>118</v>
      </c>
      <c r="P1835" s="74"/>
      <c r="Q1835" s="3"/>
    </row>
    <row r="1836" spans="2:17" ht="15.75">
      <c r="B1836" s="68"/>
      <c r="C1836" s="89" t="s">
        <v>91</v>
      </c>
      <c r="D1836" s="90"/>
      <c r="E1836" s="91"/>
      <c r="F1836" s="92"/>
      <c r="G1836" s="89" t="s">
        <v>91</v>
      </c>
      <c r="H1836" s="93"/>
      <c r="I1836" s="93"/>
      <c r="J1836" s="93"/>
      <c r="K1836" s="93"/>
      <c r="L1836" s="93"/>
      <c r="M1836" s="93"/>
      <c r="N1836" s="93"/>
      <c r="O1836" s="93"/>
      <c r="P1836" s="80"/>
      <c r="Q1836" s="3"/>
    </row>
    <row r="1837" spans="2:17" ht="15.75">
      <c r="B1837" s="74"/>
      <c r="C1837" s="84"/>
      <c r="D1837" s="158" t="s">
        <v>209</v>
      </c>
      <c r="E1837" s="162" t="s">
        <v>115</v>
      </c>
      <c r="F1837" s="85"/>
      <c r="G1837" s="86"/>
      <c r="H1837" s="158" t="s">
        <v>202</v>
      </c>
      <c r="I1837" s="160" t="s">
        <v>116</v>
      </c>
      <c r="J1837" s="160" t="s">
        <v>116</v>
      </c>
      <c r="K1837" s="160" t="s">
        <v>116</v>
      </c>
      <c r="L1837" s="160" t="s">
        <v>116</v>
      </c>
      <c r="M1837" s="160" t="s">
        <v>116</v>
      </c>
      <c r="N1837" s="160" t="s">
        <v>116</v>
      </c>
      <c r="O1837" s="161" t="s">
        <v>116</v>
      </c>
      <c r="P1837" s="74"/>
      <c r="Q1837" s="3"/>
    </row>
    <row r="1838" spans="2:17" ht="15.75">
      <c r="B1838" s="74"/>
      <c r="C1838" s="94"/>
      <c r="D1838" s="158" t="s">
        <v>192</v>
      </c>
      <c r="E1838" s="162" t="s">
        <v>117</v>
      </c>
      <c r="F1838" s="85"/>
      <c r="G1838" s="95"/>
      <c r="H1838" s="158" t="s">
        <v>203</v>
      </c>
      <c r="I1838" s="160" t="s">
        <v>118</v>
      </c>
      <c r="J1838" s="160" t="s">
        <v>118</v>
      </c>
      <c r="K1838" s="160" t="s">
        <v>118</v>
      </c>
      <c r="L1838" s="160" t="s">
        <v>118</v>
      </c>
      <c r="M1838" s="160" t="s">
        <v>118</v>
      </c>
      <c r="N1838" s="160" t="s">
        <v>118</v>
      </c>
      <c r="O1838" s="161" t="s">
        <v>118</v>
      </c>
      <c r="P1838" s="74"/>
      <c r="Q1838" s="3"/>
    </row>
    <row r="1839" spans="2:17" ht="15.75">
      <c r="B1839" s="68"/>
      <c r="C1839" s="71"/>
      <c r="D1839" s="71"/>
      <c r="E1839" s="71"/>
      <c r="F1839" s="71"/>
      <c r="G1839" s="96" t="s">
        <v>119</v>
      </c>
      <c r="H1839" s="79"/>
      <c r="I1839" s="79"/>
      <c r="J1839" s="79"/>
      <c r="K1839" s="71"/>
      <c r="L1839" s="71"/>
      <c r="M1839" s="71"/>
      <c r="N1839" s="97"/>
      <c r="O1839" s="69"/>
      <c r="P1839" s="80"/>
      <c r="Q1839" s="3"/>
    </row>
    <row r="1840" spans="2:17" ht="15.75">
      <c r="B1840" s="68"/>
      <c r="C1840" s="98" t="s">
        <v>92</v>
      </c>
      <c r="D1840" s="71"/>
      <c r="E1840" s="71"/>
      <c r="F1840" s="71"/>
      <c r="G1840" s="99" t="s">
        <v>120</v>
      </c>
      <c r="H1840" s="99" t="s">
        <v>121</v>
      </c>
      <c r="I1840" s="99" t="s">
        <v>122</v>
      </c>
      <c r="J1840" s="99" t="s">
        <v>123</v>
      </c>
      <c r="K1840" s="99" t="s">
        <v>124</v>
      </c>
      <c r="L1840" s="100" t="s">
        <v>5</v>
      </c>
      <c r="M1840" s="101"/>
      <c r="N1840" s="102" t="s">
        <v>93</v>
      </c>
      <c r="O1840" s="103" t="s">
        <v>94</v>
      </c>
      <c r="P1840" s="74"/>
      <c r="Q1840" s="3"/>
    </row>
    <row r="1841" spans="2:17" ht="15.75">
      <c r="B1841" s="74"/>
      <c r="C1841" s="104" t="s">
        <v>125</v>
      </c>
      <c r="D1841" s="105" t="str">
        <f>IF(+D1834&gt;"",D1834&amp;"-"&amp;H1834,"")</f>
        <v>Elma Nurmialho-Sofie Eriksson</v>
      </c>
      <c r="E1841" s="106"/>
      <c r="F1841" s="107"/>
      <c r="G1841" s="108">
        <v>9</v>
      </c>
      <c r="H1841" s="108">
        <v>8</v>
      </c>
      <c r="I1841" s="108">
        <v>9</v>
      </c>
      <c r="J1841" s="108"/>
      <c r="K1841" s="108"/>
      <c r="L1841" s="109">
        <f>IF(ISBLANK(G1841),"",COUNTIF(G1841:K1841,"&gt;=0"))</f>
        <v>3</v>
      </c>
      <c r="M1841" s="110">
        <f>IF(ISBLANK(G1841),"",(IF(LEFT(G1841,1)="-",1,0)+IF(LEFT(H1841,1)="-",1,0)+IF(LEFT(I1841,1)="-",1,0)+IF(LEFT(J1841,1)="-",1,0)+IF(LEFT(K1841,1)="-",1,0)))</f>
        <v>0</v>
      </c>
      <c r="N1841" s="111">
        <f>IF(L1841=3,1,"")</f>
        <v>1</v>
      </c>
      <c r="O1841" s="112">
        <f>IF(M1841=3,1,"")</f>
      </c>
      <c r="P1841" s="74"/>
      <c r="Q1841" s="3"/>
    </row>
    <row r="1842" spans="2:17" ht="15.75">
      <c r="B1842" s="74"/>
      <c r="C1842" s="104" t="s">
        <v>126</v>
      </c>
      <c r="D1842" s="106" t="str">
        <f>IF(D1835&gt;"",D1835&amp;" - "&amp;H1835,"")</f>
        <v>Alexandra Lotto - Carina Englund</v>
      </c>
      <c r="E1842" s="105"/>
      <c r="F1842" s="107"/>
      <c r="G1842" s="113">
        <v>-5</v>
      </c>
      <c r="H1842" s="108">
        <v>8</v>
      </c>
      <c r="I1842" s="108">
        <v>-7</v>
      </c>
      <c r="J1842" s="108">
        <v>-5</v>
      </c>
      <c r="K1842" s="108"/>
      <c r="L1842" s="109">
        <f>IF(ISBLANK(G1842),"",COUNTIF(G1842:K1842,"&gt;=0"))</f>
        <v>1</v>
      </c>
      <c r="M1842" s="110">
        <f>IF(ISBLANK(G1842),"",(IF(LEFT(G1842,1)="-",1,0)+IF(LEFT(H1842,1)="-",1,0)+IF(LEFT(I1842,1)="-",1,0)+IF(LEFT(J1842,1)="-",1,0)+IF(LEFT(K1842,1)="-",1,0)))</f>
        <v>3</v>
      </c>
      <c r="N1842" s="111">
        <f>IF(L1842=3,1,"")</f>
      </c>
      <c r="O1842" s="112">
        <f>IF(M1842=3,1,"")</f>
        <v>1</v>
      </c>
      <c r="P1842" s="74"/>
      <c r="Q1842" s="3"/>
    </row>
    <row r="1843" spans="2:17" ht="15.75">
      <c r="B1843" s="74"/>
      <c r="C1843" s="114" t="s">
        <v>127</v>
      </c>
      <c r="D1843" s="115" t="str">
        <f>IF(D1837&gt;"",D1837&amp;" / "&amp;D1838,"")</f>
        <v>Elma Nurmialho / Leila Lukka</v>
      </c>
      <c r="E1843" s="116" t="str">
        <f>IF(H1837&gt;"",H1837&amp;" / "&amp;H1838,"")</f>
        <v>Sofie Eriksson / Carina Englund</v>
      </c>
      <c r="F1843" s="117"/>
      <c r="G1843" s="118">
        <v>-10</v>
      </c>
      <c r="H1843" s="119">
        <v>7</v>
      </c>
      <c r="I1843" s="120">
        <v>-6</v>
      </c>
      <c r="J1843" s="120">
        <v>-8</v>
      </c>
      <c r="K1843" s="120"/>
      <c r="L1843" s="109">
        <f>IF(ISBLANK(G1843),"",COUNTIF(G1843:K1843,"&gt;=0"))</f>
        <v>1</v>
      </c>
      <c r="M1843" s="110">
        <f>IF(ISBLANK(G1843),"",(IF(LEFT(G1843,1)="-",1,0)+IF(LEFT(H1843,1)="-",1,0)+IF(LEFT(I1843,1)="-",1,0)+IF(LEFT(J1843,1)="-",1,0)+IF(LEFT(K1843,1)="-",1,0)))</f>
        <v>3</v>
      </c>
      <c r="N1843" s="111">
        <f>IF(L1843=3,1,"")</f>
      </c>
      <c r="O1843" s="112">
        <f>IF(M1843=3,1,"")</f>
        <v>1</v>
      </c>
      <c r="P1843" s="74"/>
      <c r="Q1843" s="3"/>
    </row>
    <row r="1844" spans="2:17" ht="15.75">
      <c r="B1844" s="74"/>
      <c r="C1844" s="104" t="s">
        <v>128</v>
      </c>
      <c r="D1844" s="106" t="str">
        <f>IF(+D1834&gt;"",D1834&amp;" - "&amp;H1835,"")</f>
        <v>Elma Nurmialho - Carina Englund</v>
      </c>
      <c r="E1844" s="105"/>
      <c r="F1844" s="107"/>
      <c r="G1844" s="121">
        <v>1</v>
      </c>
      <c r="H1844" s="108">
        <v>-5</v>
      </c>
      <c r="I1844" s="108">
        <v>-5</v>
      </c>
      <c r="J1844" s="108">
        <v>-4</v>
      </c>
      <c r="K1844" s="122"/>
      <c r="L1844" s="109">
        <f>IF(ISBLANK(G1844),"",COUNTIF(G1844:K1844,"&gt;=0"))</f>
        <v>1</v>
      </c>
      <c r="M1844" s="110">
        <f>IF(ISBLANK(G1844),"",(IF(LEFT(G1844,1)="-",1,0)+IF(LEFT(H1844,1)="-",1,0)+IF(LEFT(I1844,1)="-",1,0)+IF(LEFT(J1844,1)="-",1,0)+IF(LEFT(K1844,1)="-",1,0)))</f>
        <v>3</v>
      </c>
      <c r="N1844" s="111">
        <f>IF(L1844=3,1,"")</f>
      </c>
      <c r="O1844" s="112">
        <f>IF(M1844=3,1,"")</f>
        <v>1</v>
      </c>
      <c r="P1844" s="74"/>
      <c r="Q1844" s="3"/>
    </row>
    <row r="1845" spans="2:17" ht="16.5" thickBot="1">
      <c r="B1845" s="74"/>
      <c r="C1845" s="104" t="s">
        <v>129</v>
      </c>
      <c r="D1845" s="106" t="str">
        <f>IF(+D1835&gt;"",D1835&amp;" - "&amp;H1834,"")</f>
        <v>Alexandra Lotto - Sofie Eriksson</v>
      </c>
      <c r="E1845" s="105"/>
      <c r="F1845" s="107"/>
      <c r="G1845" s="122"/>
      <c r="H1845" s="108"/>
      <c r="I1845" s="122"/>
      <c r="J1845" s="108"/>
      <c r="K1845" s="108"/>
      <c r="L1845" s="109">
        <f>IF(ISBLANK(G1845),"",COUNTIF(G1845:K1845,"&gt;=0"))</f>
      </c>
      <c r="M1845" s="123">
        <f>IF(ISBLANK(G1845),"",(IF(LEFT(G1845,1)="-",1,0)+IF(LEFT(H1845,1)="-",1,0)+IF(LEFT(I1845,1)="-",1,0)+IF(LEFT(J1845,1)="-",1,0)+IF(LEFT(K1845,1)="-",1,0)))</f>
      </c>
      <c r="N1845" s="111">
        <f>IF(L1845=3,1,"")</f>
      </c>
      <c r="O1845" s="112">
        <f>IF(M1845=3,1,"")</f>
      </c>
      <c r="P1845" s="74"/>
      <c r="Q1845" s="3"/>
    </row>
    <row r="1846" spans="2:17" ht="16.5" thickBot="1">
      <c r="B1846" s="68"/>
      <c r="C1846" s="71"/>
      <c r="D1846" s="71"/>
      <c r="E1846" s="71"/>
      <c r="F1846" s="71"/>
      <c r="G1846" s="71"/>
      <c r="H1846" s="71"/>
      <c r="I1846" s="71"/>
      <c r="J1846" s="124" t="s">
        <v>21</v>
      </c>
      <c r="K1846" s="125"/>
      <c r="L1846" s="126">
        <f>IF(ISBLANK(E1841),"",SUM(L1841:L1845))</f>
      </c>
      <c r="M1846" s="127">
        <f>IF(ISBLANK(F1841),"",SUM(M1841:M1845))</f>
      </c>
      <c r="N1846" s="128">
        <f>IF(ISBLANK(G1841),"",SUM(N1841:N1845))</f>
        <v>1</v>
      </c>
      <c r="O1846" s="129">
        <f>IF(ISBLANK(G1841),"",SUM(O1841:O1845))</f>
        <v>3</v>
      </c>
      <c r="P1846" s="74"/>
      <c r="Q1846" s="3"/>
    </row>
    <row r="1847" spans="2:17" ht="15.75">
      <c r="B1847" s="68"/>
      <c r="C1847" s="70" t="s">
        <v>95</v>
      </c>
      <c r="D1847" s="71"/>
      <c r="E1847" s="71"/>
      <c r="F1847" s="71"/>
      <c r="G1847" s="71"/>
      <c r="H1847" s="71"/>
      <c r="I1847" s="71"/>
      <c r="J1847" s="71"/>
      <c r="K1847" s="71"/>
      <c r="L1847" s="71"/>
      <c r="M1847" s="71"/>
      <c r="N1847" s="71"/>
      <c r="O1847" s="71"/>
      <c r="P1847" s="80"/>
      <c r="Q1847" s="3"/>
    </row>
    <row r="1848" spans="2:17" ht="15.75">
      <c r="B1848" s="68"/>
      <c r="C1848" s="130" t="s">
        <v>96</v>
      </c>
      <c r="D1848" s="130"/>
      <c r="E1848" s="130" t="s">
        <v>97</v>
      </c>
      <c r="F1848" s="131"/>
      <c r="G1848" s="130"/>
      <c r="H1848" s="130" t="s">
        <v>8</v>
      </c>
      <c r="I1848" s="131"/>
      <c r="J1848" s="130"/>
      <c r="K1848" s="132" t="s">
        <v>98</v>
      </c>
      <c r="L1848" s="69"/>
      <c r="M1848" s="71"/>
      <c r="N1848" s="71"/>
      <c r="O1848" s="71"/>
      <c r="P1848" s="80"/>
      <c r="Q1848" s="3"/>
    </row>
    <row r="1849" spans="2:17" ht="18.75" thickBot="1">
      <c r="B1849" s="68"/>
      <c r="C1849" s="71"/>
      <c r="D1849" s="71"/>
      <c r="E1849" s="71"/>
      <c r="F1849" s="71"/>
      <c r="G1849" s="71"/>
      <c r="H1849" s="71"/>
      <c r="I1849" s="71"/>
      <c r="J1849" s="71"/>
      <c r="K1849" s="155" t="str">
        <f>IF(N1846=3,D1833,IF(O1846=3,H1833,""))</f>
        <v>ParPi</v>
      </c>
      <c r="L1849" s="156"/>
      <c r="M1849" s="156"/>
      <c r="N1849" s="156"/>
      <c r="O1849" s="157"/>
      <c r="P1849" s="74"/>
      <c r="Q1849" s="3"/>
    </row>
    <row r="1850" spans="2:17" ht="18">
      <c r="B1850" s="133"/>
      <c r="C1850" s="134"/>
      <c r="D1850" s="134"/>
      <c r="E1850" s="134"/>
      <c r="F1850" s="134"/>
      <c r="G1850" s="134"/>
      <c r="H1850" s="134"/>
      <c r="I1850" s="134"/>
      <c r="J1850" s="134"/>
      <c r="K1850" s="135"/>
      <c r="L1850" s="135"/>
      <c r="M1850" s="135"/>
      <c r="N1850" s="135"/>
      <c r="O1850" s="135"/>
      <c r="P1850" s="136"/>
      <c r="Q1850" s="3"/>
    </row>
    <row r="1851" spans="2:17" ht="16.5" thickBot="1">
      <c r="B1851" s="62"/>
      <c r="C1851" s="62"/>
      <c r="D1851" s="62"/>
      <c r="E1851" s="62"/>
      <c r="F1851" s="62"/>
      <c r="G1851" s="62"/>
      <c r="H1851" s="62"/>
      <c r="I1851" s="62"/>
      <c r="J1851" s="62"/>
      <c r="K1851" s="62"/>
      <c r="L1851" s="62"/>
      <c r="M1851" s="62"/>
      <c r="N1851" s="62"/>
      <c r="O1851" s="62"/>
      <c r="P1851" s="62"/>
      <c r="Q1851" s="3"/>
    </row>
    <row r="1852" spans="2:17" ht="18">
      <c r="B1852" s="58"/>
      <c r="C1852" s="58"/>
      <c r="D1852" s="58"/>
      <c r="E1852" s="58"/>
      <c r="F1852" s="58"/>
      <c r="G1852" s="58"/>
      <c r="H1852" s="58"/>
      <c r="I1852" s="58"/>
      <c r="J1852" s="59"/>
      <c r="K1852" s="59"/>
      <c r="L1852" s="59"/>
      <c r="M1852" s="59"/>
      <c r="N1852" s="59"/>
      <c r="O1852" s="60"/>
      <c r="P1852" s="3"/>
      <c r="Q1852" s="3"/>
    </row>
    <row r="1853" spans="2:17" ht="15">
      <c r="B1853" s="61" t="s">
        <v>99</v>
      </c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</row>
    <row r="1854" spans="2:17" ht="15"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</row>
    <row r="1855" spans="2:17" ht="15"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</row>
    <row r="1856" spans="2:17" ht="15"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</row>
    <row r="1857" spans="2:17" ht="15"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</row>
    <row r="1858" spans="2:17" ht="15"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</row>
    <row r="1859" spans="2:17" ht="15"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</row>
    <row r="1860" spans="2:17" ht="15"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</row>
    <row r="1861" spans="2:17" ht="15.75">
      <c r="B1861" s="63"/>
      <c r="C1861" s="64"/>
      <c r="D1861" s="65"/>
      <c r="E1861" s="66"/>
      <c r="F1861" s="66"/>
      <c r="G1861" s="66"/>
      <c r="H1861" s="66"/>
      <c r="I1861" s="66"/>
      <c r="J1861" s="66"/>
      <c r="K1861" s="66"/>
      <c r="L1861" s="66"/>
      <c r="M1861" s="66"/>
      <c r="N1861" s="66"/>
      <c r="O1861" s="66"/>
      <c r="P1861" s="67"/>
      <c r="Q1861" s="3"/>
    </row>
    <row r="1862" spans="2:17" ht="15.75">
      <c r="B1862" s="68"/>
      <c r="C1862" s="69"/>
      <c r="D1862" s="70" t="s">
        <v>109</v>
      </c>
      <c r="E1862" s="71"/>
      <c r="F1862" s="71"/>
      <c r="G1862" s="69"/>
      <c r="H1862" s="72" t="s">
        <v>84</v>
      </c>
      <c r="I1862" s="73"/>
      <c r="J1862" s="171" t="s">
        <v>193</v>
      </c>
      <c r="K1862" s="160"/>
      <c r="L1862" s="160"/>
      <c r="M1862" s="160"/>
      <c r="N1862" s="160"/>
      <c r="O1862" s="161"/>
      <c r="P1862" s="74"/>
      <c r="Q1862" s="3"/>
    </row>
    <row r="1863" spans="2:17" ht="20.25">
      <c r="B1863" s="68"/>
      <c r="C1863" s="75"/>
      <c r="D1863" s="76" t="s">
        <v>110</v>
      </c>
      <c r="E1863" s="71"/>
      <c r="F1863" s="71"/>
      <c r="G1863" s="69"/>
      <c r="H1863" s="72" t="s">
        <v>85</v>
      </c>
      <c r="I1863" s="73"/>
      <c r="J1863" s="171"/>
      <c r="K1863" s="160"/>
      <c r="L1863" s="160"/>
      <c r="M1863" s="160"/>
      <c r="N1863" s="160"/>
      <c r="O1863" s="161"/>
      <c r="P1863" s="74"/>
      <c r="Q1863" s="3"/>
    </row>
    <row r="1864" spans="2:17" ht="15.75">
      <c r="B1864" s="68"/>
      <c r="C1864" s="71"/>
      <c r="D1864" s="71" t="s">
        <v>111</v>
      </c>
      <c r="E1864" s="71"/>
      <c r="F1864" s="71"/>
      <c r="G1864" s="71"/>
      <c r="H1864" s="72" t="s">
        <v>86</v>
      </c>
      <c r="I1864" s="77"/>
      <c r="J1864" s="171" t="s">
        <v>174</v>
      </c>
      <c r="K1864" s="171"/>
      <c r="L1864" s="171"/>
      <c r="M1864" s="171"/>
      <c r="N1864" s="171"/>
      <c r="O1864" s="166"/>
      <c r="P1864" s="74"/>
      <c r="Q1864" s="3"/>
    </row>
    <row r="1865" spans="2:17" ht="15.75">
      <c r="B1865" s="68"/>
      <c r="C1865" s="71"/>
      <c r="D1865" s="71"/>
      <c r="E1865" s="71"/>
      <c r="F1865" s="71"/>
      <c r="G1865" s="71"/>
      <c r="H1865" s="72" t="s">
        <v>112</v>
      </c>
      <c r="I1865" s="73"/>
      <c r="J1865" s="163"/>
      <c r="K1865" s="164"/>
      <c r="L1865" s="164"/>
      <c r="M1865" s="78" t="s">
        <v>113</v>
      </c>
      <c r="N1865" s="165"/>
      <c r="O1865" s="166"/>
      <c r="P1865" s="74"/>
      <c r="Q1865" s="3"/>
    </row>
    <row r="1866" spans="2:17" ht="15.75">
      <c r="B1866" s="68"/>
      <c r="C1866" s="69"/>
      <c r="D1866" s="79" t="s">
        <v>87</v>
      </c>
      <c r="E1866" s="71"/>
      <c r="F1866" s="71"/>
      <c r="G1866" s="71"/>
      <c r="H1866" s="79" t="s">
        <v>87</v>
      </c>
      <c r="I1866" s="71"/>
      <c r="J1866" s="71"/>
      <c r="K1866" s="71"/>
      <c r="L1866" s="71"/>
      <c r="M1866" s="71"/>
      <c r="N1866" s="71"/>
      <c r="O1866" s="71"/>
      <c r="P1866" s="80"/>
      <c r="Q1866" s="3"/>
    </row>
    <row r="1867" spans="2:17" ht="15.75">
      <c r="B1867" s="74"/>
      <c r="C1867" s="81" t="s">
        <v>114</v>
      </c>
      <c r="D1867" s="167" t="s">
        <v>19</v>
      </c>
      <c r="E1867" s="168"/>
      <c r="F1867" s="82"/>
      <c r="G1867" s="83" t="s">
        <v>114</v>
      </c>
      <c r="H1867" s="167" t="s">
        <v>20</v>
      </c>
      <c r="I1867" s="169"/>
      <c r="J1867" s="169"/>
      <c r="K1867" s="169"/>
      <c r="L1867" s="169"/>
      <c r="M1867" s="169"/>
      <c r="N1867" s="169"/>
      <c r="O1867" s="170"/>
      <c r="P1867" s="74"/>
      <c r="Q1867" s="3"/>
    </row>
    <row r="1868" spans="2:17" ht="15.75">
      <c r="B1868" s="74"/>
      <c r="C1868" s="84" t="s">
        <v>88</v>
      </c>
      <c r="D1868" s="158" t="s">
        <v>190</v>
      </c>
      <c r="E1868" s="159" t="s">
        <v>115</v>
      </c>
      <c r="F1868" s="85"/>
      <c r="G1868" s="86" t="s">
        <v>89</v>
      </c>
      <c r="H1868" s="158" t="s">
        <v>199</v>
      </c>
      <c r="I1868" s="160" t="s">
        <v>116</v>
      </c>
      <c r="J1868" s="160" t="s">
        <v>116</v>
      </c>
      <c r="K1868" s="160" t="s">
        <v>116</v>
      </c>
      <c r="L1868" s="160" t="s">
        <v>116</v>
      </c>
      <c r="M1868" s="160" t="s">
        <v>116</v>
      </c>
      <c r="N1868" s="160" t="s">
        <v>116</v>
      </c>
      <c r="O1868" s="161" t="s">
        <v>116</v>
      </c>
      <c r="P1868" s="74"/>
      <c r="Q1868" s="3"/>
    </row>
    <row r="1869" spans="2:17" ht="15.75">
      <c r="B1869" s="74"/>
      <c r="C1869" s="87" t="s">
        <v>51</v>
      </c>
      <c r="D1869" s="158" t="s">
        <v>191</v>
      </c>
      <c r="E1869" s="159" t="s">
        <v>117</v>
      </c>
      <c r="F1869" s="85"/>
      <c r="G1869" s="88" t="s">
        <v>90</v>
      </c>
      <c r="H1869" s="158" t="s">
        <v>198</v>
      </c>
      <c r="I1869" s="160" t="s">
        <v>118</v>
      </c>
      <c r="J1869" s="160" t="s">
        <v>118</v>
      </c>
      <c r="K1869" s="160" t="s">
        <v>118</v>
      </c>
      <c r="L1869" s="160" t="s">
        <v>118</v>
      </c>
      <c r="M1869" s="160" t="s">
        <v>118</v>
      </c>
      <c r="N1869" s="160" t="s">
        <v>118</v>
      </c>
      <c r="O1869" s="161" t="s">
        <v>118</v>
      </c>
      <c r="P1869" s="74"/>
      <c r="Q1869" s="3"/>
    </row>
    <row r="1870" spans="2:17" ht="15.75">
      <c r="B1870" s="68"/>
      <c r="C1870" s="89" t="s">
        <v>91</v>
      </c>
      <c r="D1870" s="90"/>
      <c r="E1870" s="91"/>
      <c r="F1870" s="92"/>
      <c r="G1870" s="89" t="s">
        <v>91</v>
      </c>
      <c r="H1870" s="93"/>
      <c r="I1870" s="93"/>
      <c r="J1870" s="93"/>
      <c r="K1870" s="93"/>
      <c r="L1870" s="93"/>
      <c r="M1870" s="93"/>
      <c r="N1870" s="93"/>
      <c r="O1870" s="93"/>
      <c r="P1870" s="80"/>
      <c r="Q1870" s="3"/>
    </row>
    <row r="1871" spans="2:17" ht="15.75">
      <c r="B1871" s="74"/>
      <c r="C1871" s="84"/>
      <c r="D1871" s="158" t="s">
        <v>190</v>
      </c>
      <c r="E1871" s="162" t="s">
        <v>115</v>
      </c>
      <c r="F1871" s="85"/>
      <c r="G1871" s="86"/>
      <c r="H1871" s="158" t="s">
        <v>199</v>
      </c>
      <c r="I1871" s="160" t="s">
        <v>116</v>
      </c>
      <c r="J1871" s="160" t="s">
        <v>116</v>
      </c>
      <c r="K1871" s="160" t="s">
        <v>116</v>
      </c>
      <c r="L1871" s="160" t="s">
        <v>116</v>
      </c>
      <c r="M1871" s="160" t="s">
        <v>116</v>
      </c>
      <c r="N1871" s="160" t="s">
        <v>116</v>
      </c>
      <c r="O1871" s="161" t="s">
        <v>116</v>
      </c>
      <c r="P1871" s="74"/>
      <c r="Q1871" s="3"/>
    </row>
    <row r="1872" spans="2:17" ht="15.75">
      <c r="B1872" s="74"/>
      <c r="C1872" s="94"/>
      <c r="D1872" s="158" t="s">
        <v>191</v>
      </c>
      <c r="E1872" s="162" t="s">
        <v>117</v>
      </c>
      <c r="F1872" s="85"/>
      <c r="G1872" s="95"/>
      <c r="H1872" s="158" t="s">
        <v>198</v>
      </c>
      <c r="I1872" s="160" t="s">
        <v>118</v>
      </c>
      <c r="J1872" s="160" t="s">
        <v>118</v>
      </c>
      <c r="K1872" s="160" t="s">
        <v>118</v>
      </c>
      <c r="L1872" s="160" t="s">
        <v>118</v>
      </c>
      <c r="M1872" s="160" t="s">
        <v>118</v>
      </c>
      <c r="N1872" s="160" t="s">
        <v>118</v>
      </c>
      <c r="O1872" s="161" t="s">
        <v>118</v>
      </c>
      <c r="P1872" s="74"/>
      <c r="Q1872" s="3"/>
    </row>
    <row r="1873" spans="2:17" ht="15.75">
      <c r="B1873" s="68"/>
      <c r="C1873" s="71"/>
      <c r="D1873" s="71"/>
      <c r="E1873" s="71"/>
      <c r="F1873" s="71"/>
      <c r="G1873" s="96" t="s">
        <v>119</v>
      </c>
      <c r="H1873" s="79"/>
      <c r="I1873" s="79"/>
      <c r="J1873" s="79"/>
      <c r="K1873" s="71"/>
      <c r="L1873" s="71"/>
      <c r="M1873" s="71"/>
      <c r="N1873" s="97"/>
      <c r="O1873" s="69"/>
      <c r="P1873" s="80"/>
      <c r="Q1873" s="3"/>
    </row>
    <row r="1874" spans="2:17" ht="15.75">
      <c r="B1874" s="68"/>
      <c r="C1874" s="98" t="s">
        <v>92</v>
      </c>
      <c r="D1874" s="71"/>
      <c r="E1874" s="71"/>
      <c r="F1874" s="71"/>
      <c r="G1874" s="99" t="s">
        <v>120</v>
      </c>
      <c r="H1874" s="99" t="s">
        <v>121</v>
      </c>
      <c r="I1874" s="99" t="s">
        <v>122</v>
      </c>
      <c r="J1874" s="99" t="s">
        <v>123</v>
      </c>
      <c r="K1874" s="99" t="s">
        <v>124</v>
      </c>
      <c r="L1874" s="100" t="s">
        <v>5</v>
      </c>
      <c r="M1874" s="101"/>
      <c r="N1874" s="102" t="s">
        <v>93</v>
      </c>
      <c r="O1874" s="103" t="s">
        <v>94</v>
      </c>
      <c r="P1874" s="74"/>
      <c r="Q1874" s="3"/>
    </row>
    <row r="1875" spans="2:17" ht="15.75">
      <c r="B1875" s="74"/>
      <c r="C1875" s="104" t="s">
        <v>125</v>
      </c>
      <c r="D1875" s="105" t="str">
        <f>IF(+D1868&gt;"",D1868&amp;"-"&amp;H1868,"")</f>
        <v>Pihla Eriksson-Kaarina Saarnialho</v>
      </c>
      <c r="E1875" s="106"/>
      <c r="F1875" s="107"/>
      <c r="G1875" s="108">
        <v>4</v>
      </c>
      <c r="H1875" s="108">
        <v>4</v>
      </c>
      <c r="I1875" s="108">
        <v>6</v>
      </c>
      <c r="J1875" s="108"/>
      <c r="K1875" s="108"/>
      <c r="L1875" s="109">
        <f>IF(ISBLANK(G1875),"",COUNTIF(G1875:K1875,"&gt;=0"))</f>
        <v>3</v>
      </c>
      <c r="M1875" s="110">
        <f>IF(ISBLANK(G1875),"",(IF(LEFT(G1875,1)="-",1,0)+IF(LEFT(H1875,1)="-",1,0)+IF(LEFT(I1875,1)="-",1,0)+IF(LEFT(J1875,1)="-",1,0)+IF(LEFT(K1875,1)="-",1,0)))</f>
        <v>0</v>
      </c>
      <c r="N1875" s="111">
        <f>IF(L1875=3,1,"")</f>
        <v>1</v>
      </c>
      <c r="O1875" s="112">
        <f>IF(M1875=3,1,"")</f>
      </c>
      <c r="P1875" s="74"/>
      <c r="Q1875" s="3"/>
    </row>
    <row r="1876" spans="2:17" ht="15.75">
      <c r="B1876" s="74"/>
      <c r="C1876" s="104" t="s">
        <v>126</v>
      </c>
      <c r="D1876" s="106" t="str">
        <f>IF(D1869&gt;"",D1869&amp;" - "&amp;H1869,"")</f>
        <v>Annika Lundström - Marianna Saarnialho</v>
      </c>
      <c r="E1876" s="105"/>
      <c r="F1876" s="107"/>
      <c r="G1876" s="113">
        <v>5</v>
      </c>
      <c r="H1876" s="108">
        <v>3</v>
      </c>
      <c r="I1876" s="108">
        <v>0</v>
      </c>
      <c r="J1876" s="108"/>
      <c r="K1876" s="108"/>
      <c r="L1876" s="109">
        <f>IF(ISBLANK(G1876),"",COUNTIF(G1876:K1876,"&gt;=0"))</f>
        <v>3</v>
      </c>
      <c r="M1876" s="110">
        <f>IF(ISBLANK(G1876),"",(IF(LEFT(G1876,1)="-",1,0)+IF(LEFT(H1876,1)="-",1,0)+IF(LEFT(I1876,1)="-",1,0)+IF(LEFT(J1876,1)="-",1,0)+IF(LEFT(K1876,1)="-",1,0)))</f>
        <v>0</v>
      </c>
      <c r="N1876" s="111">
        <f>IF(L1876=3,1,"")</f>
        <v>1</v>
      </c>
      <c r="O1876" s="112">
        <f>IF(M1876=3,1,"")</f>
      </c>
      <c r="P1876" s="74"/>
      <c r="Q1876" s="3"/>
    </row>
    <row r="1877" spans="2:17" ht="15.75">
      <c r="B1877" s="74"/>
      <c r="C1877" s="114" t="s">
        <v>127</v>
      </c>
      <c r="D1877" s="115" t="str">
        <f>IF(D1871&gt;"",D1871&amp;" / "&amp;D1872,"")</f>
        <v>Pihla Eriksson / Annika Lundström</v>
      </c>
      <c r="E1877" s="116" t="str">
        <f>IF(H1871&gt;"",H1871&amp;" / "&amp;H1872,"")</f>
        <v>Kaarina Saarnialho / Marianna Saarnialho</v>
      </c>
      <c r="F1877" s="117"/>
      <c r="G1877" s="118">
        <v>1</v>
      </c>
      <c r="H1877" s="119">
        <v>1</v>
      </c>
      <c r="I1877" s="120">
        <v>2</v>
      </c>
      <c r="J1877" s="120"/>
      <c r="K1877" s="120"/>
      <c r="L1877" s="109">
        <f>IF(ISBLANK(G1877),"",COUNTIF(G1877:K1877,"&gt;=0"))</f>
        <v>3</v>
      </c>
      <c r="M1877" s="110">
        <f>IF(ISBLANK(G1877),"",(IF(LEFT(G1877,1)="-",1,0)+IF(LEFT(H1877,1)="-",1,0)+IF(LEFT(I1877,1)="-",1,0)+IF(LEFT(J1877,1)="-",1,0)+IF(LEFT(K1877,1)="-",1,0)))</f>
        <v>0</v>
      </c>
      <c r="N1877" s="111">
        <f>IF(L1877=3,1,"")</f>
        <v>1</v>
      </c>
      <c r="O1877" s="112">
        <f>IF(M1877=3,1,"")</f>
      </c>
      <c r="P1877" s="74"/>
      <c r="Q1877" s="3"/>
    </row>
    <row r="1878" spans="2:17" ht="15.75">
      <c r="B1878" s="74"/>
      <c r="C1878" s="104" t="s">
        <v>128</v>
      </c>
      <c r="D1878" s="106" t="str">
        <f>IF(+D1868&gt;"",D1868&amp;" - "&amp;H1869,"")</f>
        <v>Pihla Eriksson - Marianna Saarnialho</v>
      </c>
      <c r="E1878" s="105"/>
      <c r="F1878" s="107"/>
      <c r="G1878" s="121"/>
      <c r="H1878" s="108"/>
      <c r="I1878" s="108"/>
      <c r="J1878" s="108"/>
      <c r="K1878" s="122"/>
      <c r="L1878" s="109">
        <f>IF(ISBLANK(G1878),"",COUNTIF(G1878:K1878,"&gt;=0"))</f>
      </c>
      <c r="M1878" s="110">
        <f>IF(ISBLANK(G1878),"",(IF(LEFT(G1878,1)="-",1,0)+IF(LEFT(H1878,1)="-",1,0)+IF(LEFT(I1878,1)="-",1,0)+IF(LEFT(J1878,1)="-",1,0)+IF(LEFT(K1878,1)="-",1,0)))</f>
      </c>
      <c r="N1878" s="111">
        <f>IF(L1878=3,1,"")</f>
      </c>
      <c r="O1878" s="112">
        <f>IF(M1878=3,1,"")</f>
      </c>
      <c r="P1878" s="74"/>
      <c r="Q1878" s="3"/>
    </row>
    <row r="1879" spans="2:17" ht="16.5" thickBot="1">
      <c r="B1879" s="74"/>
      <c r="C1879" s="104" t="s">
        <v>129</v>
      </c>
      <c r="D1879" s="106" t="str">
        <f>IF(+D1869&gt;"",D1869&amp;" - "&amp;H1868,"")</f>
        <v>Annika Lundström - Kaarina Saarnialho</v>
      </c>
      <c r="E1879" s="105"/>
      <c r="F1879" s="107"/>
      <c r="G1879" s="122"/>
      <c r="H1879" s="108"/>
      <c r="I1879" s="122"/>
      <c r="J1879" s="108"/>
      <c r="K1879" s="108"/>
      <c r="L1879" s="109">
        <f>IF(ISBLANK(G1879),"",COUNTIF(G1879:K1879,"&gt;=0"))</f>
      </c>
      <c r="M1879" s="123">
        <f>IF(ISBLANK(G1879),"",(IF(LEFT(G1879,1)="-",1,0)+IF(LEFT(H1879,1)="-",1,0)+IF(LEFT(I1879,1)="-",1,0)+IF(LEFT(J1879,1)="-",1,0)+IF(LEFT(K1879,1)="-",1,0)))</f>
      </c>
      <c r="N1879" s="111">
        <f>IF(L1879=3,1,"")</f>
      </c>
      <c r="O1879" s="112">
        <f>IF(M1879=3,1,"")</f>
      </c>
      <c r="P1879" s="74"/>
      <c r="Q1879" s="3"/>
    </row>
    <row r="1880" spans="2:17" ht="16.5" thickBot="1">
      <c r="B1880" s="68"/>
      <c r="C1880" s="71"/>
      <c r="D1880" s="71"/>
      <c r="E1880" s="71"/>
      <c r="F1880" s="71"/>
      <c r="G1880" s="71"/>
      <c r="H1880" s="71"/>
      <c r="I1880" s="71"/>
      <c r="J1880" s="124" t="s">
        <v>21</v>
      </c>
      <c r="K1880" s="125"/>
      <c r="L1880" s="126">
        <f>IF(ISBLANK(E1875),"",SUM(L1875:L1879))</f>
      </c>
      <c r="M1880" s="127">
        <f>IF(ISBLANK(F1875),"",SUM(M1875:M1879))</f>
      </c>
      <c r="N1880" s="128">
        <f>IF(ISBLANK(G1875),"",SUM(N1875:N1879))</f>
        <v>3</v>
      </c>
      <c r="O1880" s="129">
        <f>IF(ISBLANK(G1875),"",SUM(O1875:O1879))</f>
        <v>0</v>
      </c>
      <c r="P1880" s="74"/>
      <c r="Q1880" s="3"/>
    </row>
    <row r="1881" spans="2:17" ht="15.75">
      <c r="B1881" s="68"/>
      <c r="C1881" s="70" t="s">
        <v>95</v>
      </c>
      <c r="D1881" s="71"/>
      <c r="E1881" s="71"/>
      <c r="F1881" s="71"/>
      <c r="G1881" s="71"/>
      <c r="H1881" s="71"/>
      <c r="I1881" s="71"/>
      <c r="J1881" s="71"/>
      <c r="K1881" s="71"/>
      <c r="L1881" s="71"/>
      <c r="M1881" s="71"/>
      <c r="N1881" s="71"/>
      <c r="O1881" s="71"/>
      <c r="P1881" s="80"/>
      <c r="Q1881" s="3"/>
    </row>
    <row r="1882" spans="2:17" ht="15.75">
      <c r="B1882" s="68"/>
      <c r="C1882" s="130" t="s">
        <v>96</v>
      </c>
      <c r="D1882" s="130"/>
      <c r="E1882" s="130" t="s">
        <v>97</v>
      </c>
      <c r="F1882" s="131"/>
      <c r="G1882" s="130"/>
      <c r="H1882" s="130" t="s">
        <v>8</v>
      </c>
      <c r="I1882" s="131"/>
      <c r="J1882" s="130"/>
      <c r="K1882" s="132" t="s">
        <v>98</v>
      </c>
      <c r="L1882" s="69"/>
      <c r="M1882" s="71"/>
      <c r="N1882" s="71"/>
      <c r="O1882" s="71"/>
      <c r="P1882" s="80"/>
      <c r="Q1882" s="3"/>
    </row>
    <row r="1883" spans="2:17" ht="18.75" thickBot="1">
      <c r="B1883" s="68"/>
      <c r="C1883" s="71"/>
      <c r="D1883" s="71"/>
      <c r="E1883" s="71"/>
      <c r="F1883" s="71"/>
      <c r="G1883" s="71"/>
      <c r="H1883" s="71"/>
      <c r="I1883" s="71"/>
      <c r="J1883" s="71"/>
      <c r="K1883" s="155" t="str">
        <f>IF(N1880=3,D1867,IF(O1880=3,H1867,""))</f>
        <v>MBF 1</v>
      </c>
      <c r="L1883" s="156"/>
      <c r="M1883" s="156"/>
      <c r="N1883" s="156"/>
      <c r="O1883" s="157"/>
      <c r="P1883" s="74"/>
      <c r="Q1883" s="3"/>
    </row>
    <row r="1884" spans="2:17" ht="18">
      <c r="B1884" s="133"/>
      <c r="C1884" s="134"/>
      <c r="D1884" s="134"/>
      <c r="E1884" s="134"/>
      <c r="F1884" s="134"/>
      <c r="G1884" s="134"/>
      <c r="H1884" s="134"/>
      <c r="I1884" s="134"/>
      <c r="J1884" s="134"/>
      <c r="K1884" s="135"/>
      <c r="L1884" s="135"/>
      <c r="M1884" s="135"/>
      <c r="N1884" s="135"/>
      <c r="O1884" s="135"/>
      <c r="P1884" s="136"/>
      <c r="Q1884" s="3"/>
    </row>
    <row r="1885" spans="2:17" ht="16.5" thickBot="1">
      <c r="B1885" s="62"/>
      <c r="C1885" s="62"/>
      <c r="D1885" s="62"/>
      <c r="E1885" s="62"/>
      <c r="F1885" s="62"/>
      <c r="G1885" s="62"/>
      <c r="H1885" s="62"/>
      <c r="I1885" s="62"/>
      <c r="J1885" s="62"/>
      <c r="K1885" s="62"/>
      <c r="L1885" s="62"/>
      <c r="M1885" s="62"/>
      <c r="N1885" s="62"/>
      <c r="O1885" s="62"/>
      <c r="P1885" s="62"/>
      <c r="Q1885" s="3"/>
    </row>
    <row r="1886" spans="2:17" ht="18">
      <c r="B1886" s="58"/>
      <c r="C1886" s="58"/>
      <c r="D1886" s="58"/>
      <c r="E1886" s="58"/>
      <c r="F1886" s="58"/>
      <c r="G1886" s="58"/>
      <c r="H1886" s="58"/>
      <c r="I1886" s="58"/>
      <c r="J1886" s="59"/>
      <c r="K1886" s="59"/>
      <c r="L1886" s="59"/>
      <c r="M1886" s="59"/>
      <c r="N1886" s="59"/>
      <c r="O1886" s="60"/>
      <c r="P1886" s="3"/>
      <c r="Q1886" s="3"/>
    </row>
    <row r="1887" spans="2:17" ht="15">
      <c r="B1887" s="61" t="s">
        <v>99</v>
      </c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</row>
    <row r="1888" spans="2:17" ht="15"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</row>
    <row r="1889" spans="2:17" ht="15"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</row>
    <row r="1890" spans="2:17" ht="15"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</row>
    <row r="1891" spans="2:17" ht="15"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</row>
    <row r="1892" spans="2:17" ht="15"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</row>
    <row r="1893" spans="2:17" ht="15"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</row>
    <row r="1894" spans="2:17" ht="15"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</row>
    <row r="1895" spans="2:17" ht="15.75">
      <c r="B1895" s="63"/>
      <c r="C1895" s="64"/>
      <c r="D1895" s="65"/>
      <c r="E1895" s="66"/>
      <c r="F1895" s="66"/>
      <c r="G1895" s="66"/>
      <c r="H1895" s="66"/>
      <c r="I1895" s="66"/>
      <c r="J1895" s="66"/>
      <c r="K1895" s="66"/>
      <c r="L1895" s="66"/>
      <c r="M1895" s="66"/>
      <c r="N1895" s="66"/>
      <c r="O1895" s="66"/>
      <c r="P1895" s="67"/>
      <c r="Q1895" s="3"/>
    </row>
    <row r="1896" spans="2:17" ht="15.75">
      <c r="B1896" s="68"/>
      <c r="C1896" s="69"/>
      <c r="D1896" s="70" t="s">
        <v>109</v>
      </c>
      <c r="E1896" s="71"/>
      <c r="F1896" s="71"/>
      <c r="G1896" s="69"/>
      <c r="H1896" s="72" t="s">
        <v>84</v>
      </c>
      <c r="I1896" s="73"/>
      <c r="J1896" s="171" t="s">
        <v>193</v>
      </c>
      <c r="K1896" s="160"/>
      <c r="L1896" s="160"/>
      <c r="M1896" s="160"/>
      <c r="N1896" s="160"/>
      <c r="O1896" s="161"/>
      <c r="P1896" s="74"/>
      <c r="Q1896" s="3"/>
    </row>
    <row r="1897" spans="2:17" ht="20.25">
      <c r="B1897" s="68"/>
      <c r="C1897" s="75"/>
      <c r="D1897" s="76" t="s">
        <v>110</v>
      </c>
      <c r="E1897" s="71"/>
      <c r="F1897" s="71"/>
      <c r="G1897" s="69"/>
      <c r="H1897" s="72" t="s">
        <v>85</v>
      </c>
      <c r="I1897" s="73"/>
      <c r="J1897" s="171"/>
      <c r="K1897" s="160"/>
      <c r="L1897" s="160"/>
      <c r="M1897" s="160"/>
      <c r="N1897" s="160"/>
      <c r="O1897" s="161"/>
      <c r="P1897" s="74"/>
      <c r="Q1897" s="3"/>
    </row>
    <row r="1898" spans="2:17" ht="15.75">
      <c r="B1898" s="68"/>
      <c r="C1898" s="71"/>
      <c r="D1898" s="71" t="s">
        <v>111</v>
      </c>
      <c r="E1898" s="71"/>
      <c r="F1898" s="71"/>
      <c r="G1898" s="71"/>
      <c r="H1898" s="72" t="s">
        <v>86</v>
      </c>
      <c r="I1898" s="77"/>
      <c r="J1898" s="171" t="s">
        <v>65</v>
      </c>
      <c r="K1898" s="171"/>
      <c r="L1898" s="171"/>
      <c r="M1898" s="171"/>
      <c r="N1898" s="171"/>
      <c r="O1898" s="166"/>
      <c r="P1898" s="74"/>
      <c r="Q1898" s="3"/>
    </row>
    <row r="1899" spans="2:17" ht="15.75">
      <c r="B1899" s="68"/>
      <c r="C1899" s="71"/>
      <c r="D1899" s="71"/>
      <c r="E1899" s="71"/>
      <c r="F1899" s="71"/>
      <c r="G1899" s="71"/>
      <c r="H1899" s="72" t="s">
        <v>112</v>
      </c>
      <c r="I1899" s="73"/>
      <c r="J1899" s="163"/>
      <c r="K1899" s="164"/>
      <c r="L1899" s="164"/>
      <c r="M1899" s="78" t="s">
        <v>113</v>
      </c>
      <c r="N1899" s="165"/>
      <c r="O1899" s="166"/>
      <c r="P1899" s="74"/>
      <c r="Q1899" s="3"/>
    </row>
    <row r="1900" spans="2:17" ht="15.75">
      <c r="B1900" s="68"/>
      <c r="C1900" s="69"/>
      <c r="D1900" s="79" t="s">
        <v>87</v>
      </c>
      <c r="E1900" s="71"/>
      <c r="F1900" s="71"/>
      <c r="G1900" s="71"/>
      <c r="H1900" s="79" t="s">
        <v>87</v>
      </c>
      <c r="I1900" s="71"/>
      <c r="J1900" s="71"/>
      <c r="K1900" s="71"/>
      <c r="L1900" s="71"/>
      <c r="M1900" s="71"/>
      <c r="N1900" s="71"/>
      <c r="O1900" s="71"/>
      <c r="P1900" s="80"/>
      <c r="Q1900" s="3"/>
    </row>
    <row r="1901" spans="2:17" ht="15.75">
      <c r="B1901" s="74"/>
      <c r="C1901" s="81" t="s">
        <v>114</v>
      </c>
      <c r="D1901" s="167" t="s">
        <v>59</v>
      </c>
      <c r="E1901" s="168"/>
      <c r="F1901" s="82"/>
      <c r="G1901" s="83" t="s">
        <v>114</v>
      </c>
      <c r="H1901" s="167" t="s">
        <v>55</v>
      </c>
      <c r="I1901" s="169"/>
      <c r="J1901" s="169"/>
      <c r="K1901" s="169"/>
      <c r="L1901" s="169"/>
      <c r="M1901" s="169"/>
      <c r="N1901" s="169"/>
      <c r="O1901" s="170"/>
      <c r="P1901" s="74"/>
      <c r="Q1901" s="3"/>
    </row>
    <row r="1902" spans="2:17" ht="15.75">
      <c r="B1902" s="74"/>
      <c r="C1902" s="84" t="s">
        <v>88</v>
      </c>
      <c r="D1902" s="158" t="s">
        <v>194</v>
      </c>
      <c r="E1902" s="159" t="s">
        <v>115</v>
      </c>
      <c r="F1902" s="85"/>
      <c r="G1902" s="86" t="s">
        <v>89</v>
      </c>
      <c r="H1902" s="158" t="s">
        <v>204</v>
      </c>
      <c r="I1902" s="160" t="s">
        <v>116</v>
      </c>
      <c r="J1902" s="160" t="s">
        <v>116</v>
      </c>
      <c r="K1902" s="160" t="s">
        <v>116</v>
      </c>
      <c r="L1902" s="160" t="s">
        <v>116</v>
      </c>
      <c r="M1902" s="160" t="s">
        <v>116</v>
      </c>
      <c r="N1902" s="160" t="s">
        <v>116</v>
      </c>
      <c r="O1902" s="161" t="s">
        <v>116</v>
      </c>
      <c r="P1902" s="74"/>
      <c r="Q1902" s="3"/>
    </row>
    <row r="1903" spans="2:17" ht="15.75">
      <c r="B1903" s="74"/>
      <c r="C1903" s="87" t="s">
        <v>51</v>
      </c>
      <c r="D1903" s="158" t="s">
        <v>196</v>
      </c>
      <c r="E1903" s="159" t="s">
        <v>117</v>
      </c>
      <c r="F1903" s="85"/>
      <c r="G1903" s="88" t="s">
        <v>90</v>
      </c>
      <c r="H1903" s="158" t="s">
        <v>205</v>
      </c>
      <c r="I1903" s="160" t="s">
        <v>118</v>
      </c>
      <c r="J1903" s="160" t="s">
        <v>118</v>
      </c>
      <c r="K1903" s="160" t="s">
        <v>118</v>
      </c>
      <c r="L1903" s="160" t="s">
        <v>118</v>
      </c>
      <c r="M1903" s="160" t="s">
        <v>118</v>
      </c>
      <c r="N1903" s="160" t="s">
        <v>118</v>
      </c>
      <c r="O1903" s="161" t="s">
        <v>118</v>
      </c>
      <c r="P1903" s="74"/>
      <c r="Q1903" s="3"/>
    </row>
    <row r="1904" spans="2:17" ht="15.75">
      <c r="B1904" s="68"/>
      <c r="C1904" s="89" t="s">
        <v>91</v>
      </c>
      <c r="D1904" s="90"/>
      <c r="E1904" s="91"/>
      <c r="F1904" s="92"/>
      <c r="G1904" s="89" t="s">
        <v>91</v>
      </c>
      <c r="H1904" s="93"/>
      <c r="I1904" s="93"/>
      <c r="J1904" s="93"/>
      <c r="K1904" s="93"/>
      <c r="L1904" s="93"/>
      <c r="M1904" s="93"/>
      <c r="N1904" s="93"/>
      <c r="O1904" s="93"/>
      <c r="P1904" s="80"/>
      <c r="Q1904" s="3"/>
    </row>
    <row r="1905" spans="2:17" ht="15.75">
      <c r="B1905" s="74"/>
      <c r="C1905" s="84"/>
      <c r="D1905" s="158" t="s">
        <v>194</v>
      </c>
      <c r="E1905" s="162" t="s">
        <v>115</v>
      </c>
      <c r="F1905" s="85"/>
      <c r="G1905" s="86"/>
      <c r="H1905" s="158" t="s">
        <v>204</v>
      </c>
      <c r="I1905" s="160" t="s">
        <v>116</v>
      </c>
      <c r="J1905" s="160" t="s">
        <v>116</v>
      </c>
      <c r="K1905" s="160" t="s">
        <v>116</v>
      </c>
      <c r="L1905" s="160" t="s">
        <v>116</v>
      </c>
      <c r="M1905" s="160" t="s">
        <v>116</v>
      </c>
      <c r="N1905" s="160" t="s">
        <v>116</v>
      </c>
      <c r="O1905" s="161" t="s">
        <v>116</v>
      </c>
      <c r="P1905" s="74"/>
      <c r="Q1905" s="3"/>
    </row>
    <row r="1906" spans="2:17" ht="15.75">
      <c r="B1906" s="74"/>
      <c r="C1906" s="94"/>
      <c r="D1906" s="158" t="s">
        <v>196</v>
      </c>
      <c r="E1906" s="162" t="s">
        <v>117</v>
      </c>
      <c r="F1906" s="85"/>
      <c r="G1906" s="95"/>
      <c r="H1906" s="158" t="s">
        <v>205</v>
      </c>
      <c r="I1906" s="160" t="s">
        <v>118</v>
      </c>
      <c r="J1906" s="160" t="s">
        <v>118</v>
      </c>
      <c r="K1906" s="160" t="s">
        <v>118</v>
      </c>
      <c r="L1906" s="160" t="s">
        <v>118</v>
      </c>
      <c r="M1906" s="160" t="s">
        <v>118</v>
      </c>
      <c r="N1906" s="160" t="s">
        <v>118</v>
      </c>
      <c r="O1906" s="161" t="s">
        <v>118</v>
      </c>
      <c r="P1906" s="74"/>
      <c r="Q1906" s="3"/>
    </row>
    <row r="1907" spans="2:17" ht="15.75">
      <c r="B1907" s="68"/>
      <c r="C1907" s="71"/>
      <c r="D1907" s="71"/>
      <c r="E1907" s="71"/>
      <c r="F1907" s="71"/>
      <c r="G1907" s="96" t="s">
        <v>119</v>
      </c>
      <c r="H1907" s="79"/>
      <c r="I1907" s="79"/>
      <c r="J1907" s="79"/>
      <c r="K1907" s="71"/>
      <c r="L1907" s="71"/>
      <c r="M1907" s="71"/>
      <c r="N1907" s="97"/>
      <c r="O1907" s="69"/>
      <c r="P1907" s="80"/>
      <c r="Q1907" s="3"/>
    </row>
    <row r="1908" spans="2:17" ht="15.75">
      <c r="B1908" s="68"/>
      <c r="C1908" s="98" t="s">
        <v>92</v>
      </c>
      <c r="D1908" s="71"/>
      <c r="E1908" s="71"/>
      <c r="F1908" s="71"/>
      <c r="G1908" s="99" t="s">
        <v>120</v>
      </c>
      <c r="H1908" s="99" t="s">
        <v>121</v>
      </c>
      <c r="I1908" s="99" t="s">
        <v>122</v>
      </c>
      <c r="J1908" s="99" t="s">
        <v>123</v>
      </c>
      <c r="K1908" s="99" t="s">
        <v>124</v>
      </c>
      <c r="L1908" s="100" t="s">
        <v>5</v>
      </c>
      <c r="M1908" s="101"/>
      <c r="N1908" s="102" t="s">
        <v>93</v>
      </c>
      <c r="O1908" s="103" t="s">
        <v>94</v>
      </c>
      <c r="P1908" s="74"/>
      <c r="Q1908" s="3"/>
    </row>
    <row r="1909" spans="2:17" ht="15.75">
      <c r="B1909" s="74"/>
      <c r="C1909" s="104" t="s">
        <v>125</v>
      </c>
      <c r="D1909" s="105" t="str">
        <f>IF(+D1902&gt;"",D1902&amp;"-"&amp;H1902,"")</f>
        <v>Anna Salonen-Julia Pyykölä</v>
      </c>
      <c r="E1909" s="106"/>
      <c r="F1909" s="107"/>
      <c r="G1909" s="108">
        <v>8</v>
      </c>
      <c r="H1909" s="108">
        <v>-8</v>
      </c>
      <c r="I1909" s="108">
        <v>8</v>
      </c>
      <c r="J1909" s="108">
        <v>3</v>
      </c>
      <c r="K1909" s="108"/>
      <c r="L1909" s="109">
        <f>IF(ISBLANK(G1909),"",COUNTIF(G1909:K1909,"&gt;=0"))</f>
        <v>3</v>
      </c>
      <c r="M1909" s="110">
        <f>IF(ISBLANK(G1909),"",(IF(LEFT(G1909,1)="-",1,0)+IF(LEFT(H1909,1)="-",1,0)+IF(LEFT(I1909,1)="-",1,0)+IF(LEFT(J1909,1)="-",1,0)+IF(LEFT(K1909,1)="-",1,0)))</f>
        <v>1</v>
      </c>
      <c r="N1909" s="111">
        <f>IF(L1909=3,1,"")</f>
        <v>1</v>
      </c>
      <c r="O1909" s="112">
        <f>IF(M1909=3,1,"")</f>
      </c>
      <c r="P1909" s="74"/>
      <c r="Q1909" s="3"/>
    </row>
    <row r="1910" spans="2:17" ht="15.75">
      <c r="B1910" s="74"/>
      <c r="C1910" s="104" t="s">
        <v>126</v>
      </c>
      <c r="D1910" s="106" t="str">
        <f>IF(D1903&gt;"",D1903&amp;" - "&amp;H1903,"")</f>
        <v>Gauri Gupta - Gerli Viljak</v>
      </c>
      <c r="E1910" s="105"/>
      <c r="F1910" s="107"/>
      <c r="G1910" s="113">
        <v>9</v>
      </c>
      <c r="H1910" s="108">
        <v>1</v>
      </c>
      <c r="I1910" s="108">
        <v>3</v>
      </c>
      <c r="J1910" s="108"/>
      <c r="K1910" s="108"/>
      <c r="L1910" s="109">
        <f>IF(ISBLANK(G1910),"",COUNTIF(G1910:K1910,"&gt;=0"))</f>
        <v>3</v>
      </c>
      <c r="M1910" s="110">
        <f>IF(ISBLANK(G1910),"",(IF(LEFT(G1910,1)="-",1,0)+IF(LEFT(H1910,1)="-",1,0)+IF(LEFT(I1910,1)="-",1,0)+IF(LEFT(J1910,1)="-",1,0)+IF(LEFT(K1910,1)="-",1,0)))</f>
        <v>0</v>
      </c>
      <c r="N1910" s="111">
        <f>IF(L1910=3,1,"")</f>
        <v>1</v>
      </c>
      <c r="O1910" s="112">
        <f>IF(M1910=3,1,"")</f>
      </c>
      <c r="P1910" s="74"/>
      <c r="Q1910" s="3"/>
    </row>
    <row r="1911" spans="2:17" ht="15.75">
      <c r="B1911" s="74"/>
      <c r="C1911" s="114" t="s">
        <v>127</v>
      </c>
      <c r="D1911" s="115" t="str">
        <f>IF(D1905&gt;"",D1905&amp;" / "&amp;D1906,"")</f>
        <v>Anna Salonen / Gauri Gupta</v>
      </c>
      <c r="E1911" s="116" t="str">
        <f>IF(H1905&gt;"",H1905&amp;" / "&amp;H1906,"")</f>
        <v>Julia Pyykölä / Gerli Viljak</v>
      </c>
      <c r="F1911" s="117"/>
      <c r="G1911" s="118">
        <v>7</v>
      </c>
      <c r="H1911" s="119">
        <v>11</v>
      </c>
      <c r="I1911" s="120">
        <v>5</v>
      </c>
      <c r="J1911" s="120"/>
      <c r="K1911" s="120"/>
      <c r="L1911" s="109">
        <f>IF(ISBLANK(G1911),"",COUNTIF(G1911:K1911,"&gt;=0"))</f>
        <v>3</v>
      </c>
      <c r="M1911" s="110">
        <f>IF(ISBLANK(G1911),"",(IF(LEFT(G1911,1)="-",1,0)+IF(LEFT(H1911,1)="-",1,0)+IF(LEFT(I1911,1)="-",1,0)+IF(LEFT(J1911,1)="-",1,0)+IF(LEFT(K1911,1)="-",1,0)))</f>
        <v>0</v>
      </c>
      <c r="N1911" s="111">
        <f>IF(L1911=3,1,"")</f>
        <v>1</v>
      </c>
      <c r="O1911" s="112">
        <f>IF(M1911=3,1,"")</f>
      </c>
      <c r="P1911" s="74"/>
      <c r="Q1911" s="3"/>
    </row>
    <row r="1912" spans="2:17" ht="15.75">
      <c r="B1912" s="74"/>
      <c r="C1912" s="104" t="s">
        <v>128</v>
      </c>
      <c r="D1912" s="106" t="str">
        <f>IF(+D1902&gt;"",D1902&amp;" - "&amp;H1903,"")</f>
        <v>Anna Salonen - Gerli Viljak</v>
      </c>
      <c r="E1912" s="105"/>
      <c r="F1912" s="107"/>
      <c r="G1912" s="121"/>
      <c r="H1912" s="108"/>
      <c r="I1912" s="108"/>
      <c r="J1912" s="108"/>
      <c r="K1912" s="122"/>
      <c r="L1912" s="109">
        <f>IF(ISBLANK(G1912),"",COUNTIF(G1912:K1912,"&gt;=0"))</f>
      </c>
      <c r="M1912" s="110">
        <f>IF(ISBLANK(G1912),"",(IF(LEFT(G1912,1)="-",1,0)+IF(LEFT(H1912,1)="-",1,0)+IF(LEFT(I1912,1)="-",1,0)+IF(LEFT(J1912,1)="-",1,0)+IF(LEFT(K1912,1)="-",1,0)))</f>
      </c>
      <c r="N1912" s="111">
        <f>IF(L1912=3,1,"")</f>
      </c>
      <c r="O1912" s="112">
        <f>IF(M1912=3,1,"")</f>
      </c>
      <c r="P1912" s="74"/>
      <c r="Q1912" s="3"/>
    </row>
    <row r="1913" spans="2:17" ht="16.5" thickBot="1">
      <c r="B1913" s="74"/>
      <c r="C1913" s="104" t="s">
        <v>129</v>
      </c>
      <c r="D1913" s="106" t="str">
        <f>IF(+D1903&gt;"",D1903&amp;" - "&amp;H1902,"")</f>
        <v>Gauri Gupta - Julia Pyykölä</v>
      </c>
      <c r="E1913" s="105"/>
      <c r="F1913" s="107"/>
      <c r="G1913" s="122"/>
      <c r="H1913" s="108"/>
      <c r="I1913" s="122"/>
      <c r="J1913" s="108"/>
      <c r="K1913" s="108"/>
      <c r="L1913" s="109">
        <f>IF(ISBLANK(G1913),"",COUNTIF(G1913:K1913,"&gt;=0"))</f>
      </c>
      <c r="M1913" s="123">
        <f>IF(ISBLANK(G1913),"",(IF(LEFT(G1913,1)="-",1,0)+IF(LEFT(H1913,1)="-",1,0)+IF(LEFT(I1913,1)="-",1,0)+IF(LEFT(J1913,1)="-",1,0)+IF(LEFT(K1913,1)="-",1,0)))</f>
      </c>
      <c r="N1913" s="111">
        <f>IF(L1913=3,1,"")</f>
      </c>
      <c r="O1913" s="112">
        <f>IF(M1913=3,1,"")</f>
      </c>
      <c r="P1913" s="74"/>
      <c r="Q1913" s="3"/>
    </row>
    <row r="1914" spans="2:17" ht="16.5" thickBot="1">
      <c r="B1914" s="68"/>
      <c r="C1914" s="71"/>
      <c r="D1914" s="71"/>
      <c r="E1914" s="71"/>
      <c r="F1914" s="71"/>
      <c r="G1914" s="71"/>
      <c r="H1914" s="71"/>
      <c r="I1914" s="71"/>
      <c r="J1914" s="124" t="s">
        <v>21</v>
      </c>
      <c r="K1914" s="125"/>
      <c r="L1914" s="126">
        <f>IF(ISBLANK(E1909),"",SUM(L1909:L1913))</f>
      </c>
      <c r="M1914" s="127">
        <f>IF(ISBLANK(F1909),"",SUM(M1909:M1913))</f>
      </c>
      <c r="N1914" s="128">
        <f>IF(ISBLANK(G1909),"",SUM(N1909:N1913))</f>
        <v>3</v>
      </c>
      <c r="O1914" s="129">
        <f>IF(ISBLANK(G1909),"",SUM(O1909:O1913))</f>
        <v>0</v>
      </c>
      <c r="P1914" s="74"/>
      <c r="Q1914" s="3"/>
    </row>
    <row r="1915" spans="2:17" ht="15.75">
      <c r="B1915" s="68"/>
      <c r="C1915" s="70" t="s">
        <v>95</v>
      </c>
      <c r="D1915" s="71"/>
      <c r="E1915" s="71"/>
      <c r="F1915" s="71"/>
      <c r="G1915" s="71"/>
      <c r="H1915" s="71"/>
      <c r="I1915" s="71"/>
      <c r="J1915" s="71"/>
      <c r="K1915" s="71"/>
      <c r="L1915" s="71"/>
      <c r="M1915" s="71"/>
      <c r="N1915" s="71"/>
      <c r="O1915" s="71"/>
      <c r="P1915" s="80"/>
      <c r="Q1915" s="3"/>
    </row>
    <row r="1916" spans="2:17" ht="15.75">
      <c r="B1916" s="68"/>
      <c r="C1916" s="130" t="s">
        <v>96</v>
      </c>
      <c r="D1916" s="130"/>
      <c r="E1916" s="130" t="s">
        <v>97</v>
      </c>
      <c r="F1916" s="131"/>
      <c r="G1916" s="130"/>
      <c r="H1916" s="130" t="s">
        <v>8</v>
      </c>
      <c r="I1916" s="131"/>
      <c r="J1916" s="130"/>
      <c r="K1916" s="132" t="s">
        <v>98</v>
      </c>
      <c r="L1916" s="69"/>
      <c r="M1916" s="71"/>
      <c r="N1916" s="71"/>
      <c r="O1916" s="71"/>
      <c r="P1916" s="80"/>
      <c r="Q1916" s="3"/>
    </row>
    <row r="1917" spans="2:17" ht="18.75" thickBot="1">
      <c r="B1917" s="68"/>
      <c r="C1917" s="71"/>
      <c r="D1917" s="71"/>
      <c r="E1917" s="71"/>
      <c r="F1917" s="71"/>
      <c r="G1917" s="71"/>
      <c r="H1917" s="71"/>
      <c r="I1917" s="71"/>
      <c r="J1917" s="71"/>
      <c r="K1917" s="155" t="str">
        <f>IF(N1914=3,D1901,IF(O1914=3,H1901,""))</f>
        <v>PT-Espoo</v>
      </c>
      <c r="L1917" s="156"/>
      <c r="M1917" s="156"/>
      <c r="N1917" s="156"/>
      <c r="O1917" s="157"/>
      <c r="P1917" s="74"/>
      <c r="Q1917" s="3"/>
    </row>
    <row r="1918" spans="2:17" ht="18">
      <c r="B1918" s="133"/>
      <c r="C1918" s="134"/>
      <c r="D1918" s="134"/>
      <c r="E1918" s="134"/>
      <c r="F1918" s="134"/>
      <c r="G1918" s="134"/>
      <c r="H1918" s="134"/>
      <c r="I1918" s="134"/>
      <c r="J1918" s="134"/>
      <c r="K1918" s="135"/>
      <c r="L1918" s="135"/>
      <c r="M1918" s="135"/>
      <c r="N1918" s="135"/>
      <c r="O1918" s="135"/>
      <c r="P1918" s="136"/>
      <c r="Q1918" s="3"/>
    </row>
    <row r="1919" spans="2:17" ht="16.5" thickBot="1">
      <c r="B1919" s="62"/>
      <c r="C1919" s="62"/>
      <c r="D1919" s="62"/>
      <c r="E1919" s="62"/>
      <c r="F1919" s="62"/>
      <c r="G1919" s="62"/>
      <c r="H1919" s="62"/>
      <c r="I1919" s="62"/>
      <c r="J1919" s="62"/>
      <c r="K1919" s="62"/>
      <c r="L1919" s="62"/>
      <c r="M1919" s="62"/>
      <c r="N1919" s="62"/>
      <c r="O1919" s="62"/>
      <c r="P1919" s="62"/>
      <c r="Q1919" s="3"/>
    </row>
    <row r="1920" spans="2:17" ht="18">
      <c r="B1920" s="58"/>
      <c r="C1920" s="58"/>
      <c r="D1920" s="58"/>
      <c r="E1920" s="58"/>
      <c r="F1920" s="58"/>
      <c r="G1920" s="58"/>
      <c r="H1920" s="58"/>
      <c r="I1920" s="58"/>
      <c r="J1920" s="59"/>
      <c r="K1920" s="59"/>
      <c r="L1920" s="59"/>
      <c r="M1920" s="59"/>
      <c r="N1920" s="59"/>
      <c r="O1920" s="60"/>
      <c r="P1920" s="3"/>
      <c r="Q1920" s="3"/>
    </row>
    <row r="1921" spans="2:17" ht="15">
      <c r="B1921" s="61" t="s">
        <v>99</v>
      </c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</row>
    <row r="1922" spans="2:17" ht="15"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</row>
    <row r="1925" spans="2:17" ht="15"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</row>
    <row r="1926" spans="2:17" ht="15"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</row>
    <row r="1927" spans="2:17" ht="15.75">
      <c r="B1927" s="63"/>
      <c r="C1927" s="64"/>
      <c r="D1927" s="65"/>
      <c r="E1927" s="66"/>
      <c r="F1927" s="66"/>
      <c r="G1927" s="66"/>
      <c r="H1927" s="66"/>
      <c r="I1927" s="66"/>
      <c r="J1927" s="66"/>
      <c r="K1927" s="66"/>
      <c r="L1927" s="66"/>
      <c r="M1927" s="66"/>
      <c r="N1927" s="66"/>
      <c r="O1927" s="66"/>
      <c r="P1927" s="67"/>
      <c r="Q1927" s="3"/>
    </row>
    <row r="1928" spans="2:17" ht="15.75">
      <c r="B1928" s="68"/>
      <c r="C1928" s="69"/>
      <c r="D1928" s="70" t="s">
        <v>109</v>
      </c>
      <c r="E1928" s="71"/>
      <c r="F1928" s="71"/>
      <c r="G1928" s="69"/>
      <c r="H1928" s="72" t="s">
        <v>84</v>
      </c>
      <c r="I1928" s="73"/>
      <c r="J1928" s="171" t="s">
        <v>193</v>
      </c>
      <c r="K1928" s="160"/>
      <c r="L1928" s="160"/>
      <c r="M1928" s="160"/>
      <c r="N1928" s="160"/>
      <c r="O1928" s="161"/>
      <c r="P1928" s="74"/>
      <c r="Q1928" s="3"/>
    </row>
    <row r="1929" spans="2:17" ht="20.25">
      <c r="B1929" s="68"/>
      <c r="C1929" s="75"/>
      <c r="D1929" s="76" t="s">
        <v>110</v>
      </c>
      <c r="E1929" s="71"/>
      <c r="F1929" s="71"/>
      <c r="G1929" s="69"/>
      <c r="H1929" s="72" t="s">
        <v>85</v>
      </c>
      <c r="I1929" s="73"/>
      <c r="J1929" s="171"/>
      <c r="K1929" s="160"/>
      <c r="L1929" s="160"/>
      <c r="M1929" s="160"/>
      <c r="N1929" s="160"/>
      <c r="O1929" s="161"/>
      <c r="P1929" s="74"/>
      <c r="Q1929" s="3"/>
    </row>
    <row r="1930" spans="2:17" ht="15.75">
      <c r="B1930" s="68"/>
      <c r="C1930" s="71"/>
      <c r="D1930" s="71" t="s">
        <v>111</v>
      </c>
      <c r="E1930" s="71"/>
      <c r="F1930" s="71"/>
      <c r="G1930" s="71"/>
      <c r="H1930" s="72" t="s">
        <v>86</v>
      </c>
      <c r="I1930" s="77"/>
      <c r="J1930" s="171" t="s">
        <v>65</v>
      </c>
      <c r="K1930" s="171"/>
      <c r="L1930" s="171"/>
      <c r="M1930" s="171"/>
      <c r="N1930" s="171"/>
      <c r="O1930" s="166"/>
      <c r="P1930" s="74"/>
      <c r="Q1930" s="3"/>
    </row>
    <row r="1931" spans="2:17" ht="15.75">
      <c r="B1931" s="68"/>
      <c r="C1931" s="71"/>
      <c r="D1931" s="71"/>
      <c r="E1931" s="71"/>
      <c r="F1931" s="71"/>
      <c r="G1931" s="71"/>
      <c r="H1931" s="72" t="s">
        <v>112</v>
      </c>
      <c r="I1931" s="73"/>
      <c r="J1931" s="163"/>
      <c r="K1931" s="164"/>
      <c r="L1931" s="164"/>
      <c r="M1931" s="78" t="s">
        <v>113</v>
      </c>
      <c r="N1931" s="165"/>
      <c r="O1931" s="166"/>
      <c r="P1931" s="74"/>
      <c r="Q1931" s="3"/>
    </row>
    <row r="1932" spans="2:17" ht="15.75">
      <c r="B1932" s="68"/>
      <c r="C1932" s="69"/>
      <c r="D1932" s="79" t="s">
        <v>87</v>
      </c>
      <c r="E1932" s="71"/>
      <c r="F1932" s="71"/>
      <c r="G1932" s="71"/>
      <c r="H1932" s="79" t="s">
        <v>87</v>
      </c>
      <c r="I1932" s="71"/>
      <c r="J1932" s="71"/>
      <c r="K1932" s="71"/>
      <c r="L1932" s="71"/>
      <c r="M1932" s="71"/>
      <c r="N1932" s="71"/>
      <c r="O1932" s="71"/>
      <c r="P1932" s="80"/>
      <c r="Q1932" s="3"/>
    </row>
    <row r="1933" spans="2:17" ht="15.75">
      <c r="B1933" s="74"/>
      <c r="C1933" s="81" t="s">
        <v>114</v>
      </c>
      <c r="D1933" s="167" t="s">
        <v>55</v>
      </c>
      <c r="E1933" s="168"/>
      <c r="F1933" s="82"/>
      <c r="G1933" s="83" t="s">
        <v>114</v>
      </c>
      <c r="H1933" s="167" t="s">
        <v>197</v>
      </c>
      <c r="I1933" s="169"/>
      <c r="J1933" s="169"/>
      <c r="K1933" s="169"/>
      <c r="L1933" s="169"/>
      <c r="M1933" s="169"/>
      <c r="N1933" s="169"/>
      <c r="O1933" s="170"/>
      <c r="P1933" s="74"/>
      <c r="Q1933" s="3"/>
    </row>
    <row r="1934" spans="2:17" ht="15.75">
      <c r="B1934" s="74"/>
      <c r="C1934" s="84" t="s">
        <v>88</v>
      </c>
      <c r="D1934" s="158" t="s">
        <v>205</v>
      </c>
      <c r="E1934" s="159" t="s">
        <v>115</v>
      </c>
      <c r="F1934" s="85"/>
      <c r="G1934" s="86" t="s">
        <v>89</v>
      </c>
      <c r="H1934" s="158" t="s">
        <v>201</v>
      </c>
      <c r="I1934" s="160" t="s">
        <v>116</v>
      </c>
      <c r="J1934" s="160" t="s">
        <v>116</v>
      </c>
      <c r="K1934" s="160" t="s">
        <v>116</v>
      </c>
      <c r="L1934" s="160" t="s">
        <v>116</v>
      </c>
      <c r="M1934" s="160" t="s">
        <v>116</v>
      </c>
      <c r="N1934" s="160" t="s">
        <v>116</v>
      </c>
      <c r="O1934" s="161" t="s">
        <v>116</v>
      </c>
      <c r="P1934" s="74"/>
      <c r="Q1934" s="3"/>
    </row>
    <row r="1935" spans="2:17" ht="15.75">
      <c r="B1935" s="74"/>
      <c r="C1935" s="87" t="s">
        <v>51</v>
      </c>
      <c r="D1935" s="158" t="s">
        <v>204</v>
      </c>
      <c r="E1935" s="159" t="s">
        <v>117</v>
      </c>
      <c r="F1935" s="85"/>
      <c r="G1935" s="88" t="s">
        <v>90</v>
      </c>
      <c r="H1935" s="158" t="s">
        <v>200</v>
      </c>
      <c r="I1935" s="160" t="s">
        <v>118</v>
      </c>
      <c r="J1935" s="160" t="s">
        <v>118</v>
      </c>
      <c r="K1935" s="160" t="s">
        <v>118</v>
      </c>
      <c r="L1935" s="160" t="s">
        <v>118</v>
      </c>
      <c r="M1935" s="160" t="s">
        <v>118</v>
      </c>
      <c r="N1935" s="160" t="s">
        <v>118</v>
      </c>
      <c r="O1935" s="161" t="s">
        <v>118</v>
      </c>
      <c r="P1935" s="74"/>
      <c r="Q1935" s="3"/>
    </row>
    <row r="1936" spans="2:17" ht="15.75">
      <c r="B1936" s="68"/>
      <c r="C1936" s="89" t="s">
        <v>91</v>
      </c>
      <c r="D1936" s="90"/>
      <c r="E1936" s="91"/>
      <c r="F1936" s="92"/>
      <c r="G1936" s="89" t="s">
        <v>91</v>
      </c>
      <c r="H1936" s="93"/>
      <c r="I1936" s="93"/>
      <c r="J1936" s="93"/>
      <c r="K1936" s="93"/>
      <c r="L1936" s="93"/>
      <c r="M1936" s="93"/>
      <c r="N1936" s="93"/>
      <c r="O1936" s="93"/>
      <c r="P1936" s="80"/>
      <c r="Q1936" s="3"/>
    </row>
    <row r="1937" spans="2:17" ht="15.75">
      <c r="B1937" s="74"/>
      <c r="C1937" s="84"/>
      <c r="D1937" s="158" t="s">
        <v>205</v>
      </c>
      <c r="E1937" s="162" t="s">
        <v>115</v>
      </c>
      <c r="F1937" s="85"/>
      <c r="G1937" s="86"/>
      <c r="H1937" s="158" t="s">
        <v>201</v>
      </c>
      <c r="I1937" s="160" t="s">
        <v>116</v>
      </c>
      <c r="J1937" s="160" t="s">
        <v>116</v>
      </c>
      <c r="K1937" s="160" t="s">
        <v>116</v>
      </c>
      <c r="L1937" s="160" t="s">
        <v>116</v>
      </c>
      <c r="M1937" s="160" t="s">
        <v>116</v>
      </c>
      <c r="N1937" s="160" t="s">
        <v>116</v>
      </c>
      <c r="O1937" s="161" t="s">
        <v>116</v>
      </c>
      <c r="P1937" s="74"/>
      <c r="Q1937" s="3"/>
    </row>
    <row r="1938" spans="2:17" ht="15.75">
      <c r="B1938" s="74"/>
      <c r="C1938" s="94"/>
      <c r="D1938" s="158" t="s">
        <v>204</v>
      </c>
      <c r="E1938" s="162" t="s">
        <v>117</v>
      </c>
      <c r="F1938" s="85"/>
      <c r="G1938" s="95"/>
      <c r="H1938" s="158" t="s">
        <v>200</v>
      </c>
      <c r="I1938" s="160" t="s">
        <v>118</v>
      </c>
      <c r="J1938" s="160" t="s">
        <v>118</v>
      </c>
      <c r="K1938" s="160" t="s">
        <v>118</v>
      </c>
      <c r="L1938" s="160" t="s">
        <v>118</v>
      </c>
      <c r="M1938" s="160" t="s">
        <v>118</v>
      </c>
      <c r="N1938" s="160" t="s">
        <v>118</v>
      </c>
      <c r="O1938" s="161" t="s">
        <v>118</v>
      </c>
      <c r="P1938" s="74"/>
      <c r="Q1938" s="3"/>
    </row>
    <row r="1939" spans="2:17" ht="15.75">
      <c r="B1939" s="68"/>
      <c r="C1939" s="71"/>
      <c r="D1939" s="71"/>
      <c r="E1939" s="71"/>
      <c r="F1939" s="71"/>
      <c r="G1939" s="96" t="s">
        <v>119</v>
      </c>
      <c r="H1939" s="79"/>
      <c r="I1939" s="79"/>
      <c r="J1939" s="79"/>
      <c r="K1939" s="71"/>
      <c r="L1939" s="71"/>
      <c r="M1939" s="71"/>
      <c r="N1939" s="97"/>
      <c r="O1939" s="69"/>
      <c r="P1939" s="80"/>
      <c r="Q1939" s="3"/>
    </row>
    <row r="1940" spans="2:17" ht="15.75">
      <c r="B1940" s="68"/>
      <c r="C1940" s="98" t="s">
        <v>92</v>
      </c>
      <c r="D1940" s="71"/>
      <c r="E1940" s="71"/>
      <c r="F1940" s="71"/>
      <c r="G1940" s="99" t="s">
        <v>120</v>
      </c>
      <c r="H1940" s="99" t="s">
        <v>121</v>
      </c>
      <c r="I1940" s="99" t="s">
        <v>122</v>
      </c>
      <c r="J1940" s="99" t="s">
        <v>123</v>
      </c>
      <c r="K1940" s="99" t="s">
        <v>124</v>
      </c>
      <c r="L1940" s="100" t="s">
        <v>5</v>
      </c>
      <c r="M1940" s="101"/>
      <c r="N1940" s="102" t="s">
        <v>93</v>
      </c>
      <c r="O1940" s="103" t="s">
        <v>94</v>
      </c>
      <c r="P1940" s="74"/>
      <c r="Q1940" s="3"/>
    </row>
    <row r="1941" spans="2:17" ht="15.75">
      <c r="B1941" s="74"/>
      <c r="C1941" s="104" t="s">
        <v>125</v>
      </c>
      <c r="D1941" s="105" t="str">
        <f>IF(+D1934&gt;"",D1934&amp;"-"&amp;H1934,"")</f>
        <v>Gerli Viljak-Elina Blinova</v>
      </c>
      <c r="E1941" s="106"/>
      <c r="F1941" s="107"/>
      <c r="G1941" s="108">
        <v>-10</v>
      </c>
      <c r="H1941" s="108">
        <v>-7</v>
      </c>
      <c r="I1941" s="108">
        <v>-7</v>
      </c>
      <c r="J1941" s="108"/>
      <c r="K1941" s="108"/>
      <c r="L1941" s="109">
        <f>IF(ISBLANK(G1941),"",COUNTIF(G1941:K1941,"&gt;=0"))</f>
        <v>0</v>
      </c>
      <c r="M1941" s="110">
        <f>IF(ISBLANK(G1941),"",(IF(LEFT(G1941,1)="-",1,0)+IF(LEFT(H1941,1)="-",1,0)+IF(LEFT(I1941,1)="-",1,0)+IF(LEFT(J1941,1)="-",1,0)+IF(LEFT(K1941,1)="-",1,0)))</f>
        <v>3</v>
      </c>
      <c r="N1941" s="111">
        <f>IF(L1941=3,1,"")</f>
      </c>
      <c r="O1941" s="112">
        <f>IF(M1941=3,1,"")</f>
        <v>1</v>
      </c>
      <c r="P1941" s="74"/>
      <c r="Q1941" s="3"/>
    </row>
    <row r="1942" spans="2:17" ht="15.75">
      <c r="B1942" s="74"/>
      <c r="C1942" s="104" t="s">
        <v>126</v>
      </c>
      <c r="D1942" s="106" t="str">
        <f>IF(D1935&gt;"",D1935&amp;" - "&amp;H1935,"")</f>
        <v>Julia Pyykölä - Krista Hirvi</v>
      </c>
      <c r="E1942" s="105"/>
      <c r="F1942" s="107"/>
      <c r="G1942" s="113">
        <v>-6</v>
      </c>
      <c r="H1942" s="108">
        <v>5</v>
      </c>
      <c r="I1942" s="108">
        <v>7</v>
      </c>
      <c r="J1942" s="108">
        <v>-6</v>
      </c>
      <c r="K1942" s="108">
        <v>-12</v>
      </c>
      <c r="L1942" s="109">
        <f>IF(ISBLANK(G1942),"",COUNTIF(G1942:K1942,"&gt;=0"))</f>
        <v>2</v>
      </c>
      <c r="M1942" s="110">
        <f>IF(ISBLANK(G1942),"",(IF(LEFT(G1942,1)="-",1,0)+IF(LEFT(H1942,1)="-",1,0)+IF(LEFT(I1942,1)="-",1,0)+IF(LEFT(J1942,1)="-",1,0)+IF(LEFT(K1942,1)="-",1,0)))</f>
        <v>3</v>
      </c>
      <c r="N1942" s="111">
        <f>IF(L1942=3,1,"")</f>
      </c>
      <c r="O1942" s="112">
        <f>IF(M1942=3,1,"")</f>
        <v>1</v>
      </c>
      <c r="P1942" s="74"/>
      <c r="Q1942" s="3"/>
    </row>
    <row r="1943" spans="2:17" ht="15.75">
      <c r="B1943" s="74"/>
      <c r="C1943" s="114" t="s">
        <v>127</v>
      </c>
      <c r="D1943" s="115" t="str">
        <f>IF(D1937&gt;"",D1937&amp;" / "&amp;D1938,"")</f>
        <v>Gerli Viljak / Julia Pyykölä</v>
      </c>
      <c r="E1943" s="116" t="str">
        <f>IF(H1937&gt;"",H1937&amp;" / "&amp;H1938,"")</f>
        <v>Elina Blinova / Krista Hirvi</v>
      </c>
      <c r="F1943" s="117"/>
      <c r="G1943" s="118">
        <v>-6</v>
      </c>
      <c r="H1943" s="119">
        <v>-3</v>
      </c>
      <c r="I1943" s="120">
        <v>9</v>
      </c>
      <c r="J1943" s="120">
        <v>-12</v>
      </c>
      <c r="K1943" s="120"/>
      <c r="L1943" s="109">
        <f>IF(ISBLANK(G1943),"",COUNTIF(G1943:K1943,"&gt;=0"))</f>
        <v>1</v>
      </c>
      <c r="M1943" s="110">
        <f>IF(ISBLANK(G1943),"",(IF(LEFT(G1943,1)="-",1,0)+IF(LEFT(H1943,1)="-",1,0)+IF(LEFT(I1943,1)="-",1,0)+IF(LEFT(J1943,1)="-",1,0)+IF(LEFT(K1943,1)="-",1,0)))</f>
        <v>3</v>
      </c>
      <c r="N1943" s="111">
        <f>IF(L1943=3,1,"")</f>
      </c>
      <c r="O1943" s="112">
        <f>IF(M1943=3,1,"")</f>
        <v>1</v>
      </c>
      <c r="P1943" s="74"/>
      <c r="Q1943" s="3"/>
    </row>
    <row r="1944" spans="2:17" ht="15.75">
      <c r="B1944" s="74"/>
      <c r="C1944" s="104" t="s">
        <v>128</v>
      </c>
      <c r="D1944" s="106" t="str">
        <f>IF(+D1934&gt;"",D1934&amp;" - "&amp;H1935,"")</f>
        <v>Gerli Viljak - Krista Hirvi</v>
      </c>
      <c r="E1944" s="105"/>
      <c r="F1944" s="107"/>
      <c r="G1944" s="121"/>
      <c r="H1944" s="108"/>
      <c r="I1944" s="108"/>
      <c r="J1944" s="108"/>
      <c r="K1944" s="122"/>
      <c r="L1944" s="109">
        <f>IF(ISBLANK(G1944),"",COUNTIF(G1944:K1944,"&gt;=0"))</f>
      </c>
      <c r="M1944" s="110">
        <f>IF(ISBLANK(G1944),"",(IF(LEFT(G1944,1)="-",1,0)+IF(LEFT(H1944,1)="-",1,0)+IF(LEFT(I1944,1)="-",1,0)+IF(LEFT(J1944,1)="-",1,0)+IF(LEFT(K1944,1)="-",1,0)))</f>
      </c>
      <c r="N1944" s="111">
        <f>IF(L1944=3,1,"")</f>
      </c>
      <c r="O1944" s="112">
        <f>IF(M1944=3,1,"")</f>
      </c>
      <c r="P1944" s="74"/>
      <c r="Q1944" s="3"/>
    </row>
    <row r="1945" spans="2:17" ht="16.5" thickBot="1">
      <c r="B1945" s="74"/>
      <c r="C1945" s="104" t="s">
        <v>129</v>
      </c>
      <c r="D1945" s="106" t="str">
        <f>IF(+D1935&gt;"",D1935&amp;" - "&amp;H1934,"")</f>
        <v>Julia Pyykölä - Elina Blinova</v>
      </c>
      <c r="E1945" s="105"/>
      <c r="F1945" s="107"/>
      <c r="G1945" s="122"/>
      <c r="H1945" s="108"/>
      <c r="I1945" s="122"/>
      <c r="J1945" s="108"/>
      <c r="K1945" s="108"/>
      <c r="L1945" s="109">
        <f>IF(ISBLANK(G1945),"",COUNTIF(G1945:K1945,"&gt;=0"))</f>
      </c>
      <c r="M1945" s="123">
        <f>IF(ISBLANK(G1945),"",(IF(LEFT(G1945,1)="-",1,0)+IF(LEFT(H1945,1)="-",1,0)+IF(LEFT(I1945,1)="-",1,0)+IF(LEFT(J1945,1)="-",1,0)+IF(LEFT(K1945,1)="-",1,0)))</f>
      </c>
      <c r="N1945" s="111">
        <f>IF(L1945=3,1,"")</f>
      </c>
      <c r="O1945" s="112">
        <f>IF(M1945=3,1,"")</f>
      </c>
      <c r="P1945" s="74"/>
      <c r="Q1945" s="3"/>
    </row>
    <row r="1946" spans="2:17" ht="16.5" thickBot="1">
      <c r="B1946" s="68"/>
      <c r="C1946" s="71"/>
      <c r="D1946" s="71"/>
      <c r="E1946" s="71"/>
      <c r="F1946" s="71"/>
      <c r="G1946" s="71"/>
      <c r="H1946" s="71"/>
      <c r="I1946" s="71"/>
      <c r="J1946" s="124" t="s">
        <v>21</v>
      </c>
      <c r="K1946" s="125"/>
      <c r="L1946" s="126">
        <f>IF(ISBLANK(E1941),"",SUM(L1941:L1945))</f>
      </c>
      <c r="M1946" s="127">
        <f>IF(ISBLANK(F1941),"",SUM(M1941:M1945))</f>
      </c>
      <c r="N1946" s="128">
        <f>IF(ISBLANK(G1941),"",SUM(N1941:N1945))</f>
        <v>0</v>
      </c>
      <c r="O1946" s="129">
        <f>IF(ISBLANK(G1941),"",SUM(O1941:O1945))</f>
        <v>3</v>
      </c>
      <c r="P1946" s="74"/>
      <c r="Q1946" s="3"/>
    </row>
    <row r="1947" spans="2:17" ht="15.75">
      <c r="B1947" s="68"/>
      <c r="C1947" s="70" t="s">
        <v>95</v>
      </c>
      <c r="D1947" s="71"/>
      <c r="E1947" s="71"/>
      <c r="F1947" s="71"/>
      <c r="G1947" s="71"/>
      <c r="H1947" s="71"/>
      <c r="I1947" s="71"/>
      <c r="J1947" s="71"/>
      <c r="K1947" s="71"/>
      <c r="L1947" s="71"/>
      <c r="M1947" s="71"/>
      <c r="N1947" s="71"/>
      <c r="O1947" s="71"/>
      <c r="P1947" s="80"/>
      <c r="Q1947" s="3"/>
    </row>
    <row r="1948" spans="2:17" ht="15.75">
      <c r="B1948" s="68"/>
      <c r="C1948" s="130" t="s">
        <v>96</v>
      </c>
      <c r="D1948" s="130"/>
      <c r="E1948" s="130" t="s">
        <v>97</v>
      </c>
      <c r="F1948" s="131"/>
      <c r="G1948" s="130"/>
      <c r="H1948" s="130" t="s">
        <v>8</v>
      </c>
      <c r="I1948" s="131"/>
      <c r="J1948" s="130"/>
      <c r="K1948" s="132" t="s">
        <v>98</v>
      </c>
      <c r="L1948" s="69"/>
      <c r="M1948" s="71"/>
      <c r="N1948" s="71"/>
      <c r="O1948" s="71"/>
      <c r="P1948" s="80"/>
      <c r="Q1948" s="3"/>
    </row>
    <row r="1949" spans="2:17" ht="18.75" thickBot="1">
      <c r="B1949" s="68"/>
      <c r="C1949" s="71"/>
      <c r="D1949" s="71"/>
      <c r="E1949" s="71"/>
      <c r="F1949" s="71"/>
      <c r="G1949" s="71"/>
      <c r="H1949" s="71"/>
      <c r="I1949" s="71"/>
      <c r="J1949" s="71"/>
      <c r="K1949" s="155" t="str">
        <f>IF(N1946=3,D1933,IF(O1946=3,H1933,""))</f>
        <v>TTC Boom</v>
      </c>
      <c r="L1949" s="156"/>
      <c r="M1949" s="156"/>
      <c r="N1949" s="156"/>
      <c r="O1949" s="157"/>
      <c r="P1949" s="74"/>
      <c r="Q1949" s="3"/>
    </row>
    <row r="1950" spans="2:17" ht="18">
      <c r="B1950" s="133"/>
      <c r="C1950" s="134"/>
      <c r="D1950" s="134"/>
      <c r="E1950" s="134"/>
      <c r="F1950" s="134"/>
      <c r="G1950" s="134"/>
      <c r="H1950" s="134"/>
      <c r="I1950" s="134"/>
      <c r="J1950" s="134"/>
      <c r="K1950" s="135"/>
      <c r="L1950" s="135"/>
      <c r="M1950" s="135"/>
      <c r="N1950" s="135"/>
      <c r="O1950" s="135"/>
      <c r="P1950" s="136"/>
      <c r="Q1950" s="3"/>
    </row>
    <row r="1951" spans="2:17" ht="16.5" thickBot="1">
      <c r="B1951" s="62"/>
      <c r="C1951" s="62"/>
      <c r="D1951" s="62"/>
      <c r="E1951" s="62"/>
      <c r="F1951" s="62"/>
      <c r="G1951" s="62"/>
      <c r="H1951" s="62"/>
      <c r="I1951" s="62"/>
      <c r="J1951" s="62"/>
      <c r="K1951" s="62"/>
      <c r="L1951" s="62"/>
      <c r="M1951" s="62"/>
      <c r="N1951" s="62"/>
      <c r="O1951" s="62"/>
      <c r="P1951" s="62"/>
      <c r="Q1951" s="3"/>
    </row>
    <row r="1952" spans="2:17" ht="18">
      <c r="B1952" s="58"/>
      <c r="C1952" s="58"/>
      <c r="D1952" s="58"/>
      <c r="E1952" s="58"/>
      <c r="F1952" s="58"/>
      <c r="G1952" s="58"/>
      <c r="H1952" s="58"/>
      <c r="I1952" s="58"/>
      <c r="J1952" s="59"/>
      <c r="K1952" s="59"/>
      <c r="L1952" s="59"/>
      <c r="M1952" s="59"/>
      <c r="N1952" s="59"/>
      <c r="O1952" s="60"/>
      <c r="P1952" s="3"/>
      <c r="Q1952" s="3"/>
    </row>
    <row r="1953" spans="2:17" ht="15">
      <c r="B1953" s="61" t="s">
        <v>99</v>
      </c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</row>
    <row r="1954" spans="2:17" ht="15"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</row>
    <row r="1955" spans="2:17" ht="15"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</row>
    <row r="1956" spans="2:17" ht="15"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</row>
    <row r="1957" spans="2:17" ht="15"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</row>
    <row r="1958" spans="2:17" ht="15"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</row>
    <row r="1959" spans="2:17" ht="15"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</row>
    <row r="1960" spans="2:17" ht="15"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</row>
    <row r="1961" spans="2:17" ht="15.75">
      <c r="B1961" s="63"/>
      <c r="C1961" s="64"/>
      <c r="D1961" s="65"/>
      <c r="E1961" s="66"/>
      <c r="F1961" s="66"/>
      <c r="G1961" s="66"/>
      <c r="H1961" s="66"/>
      <c r="I1961" s="66"/>
      <c r="J1961" s="66"/>
      <c r="K1961" s="66"/>
      <c r="L1961" s="66"/>
      <c r="M1961" s="66"/>
      <c r="N1961" s="66"/>
      <c r="O1961" s="66"/>
      <c r="P1961" s="67"/>
      <c r="Q1961" s="3"/>
    </row>
    <row r="1962" spans="2:17" ht="15.75">
      <c r="B1962" s="68"/>
      <c r="C1962" s="69"/>
      <c r="D1962" s="70" t="s">
        <v>109</v>
      </c>
      <c r="E1962" s="71"/>
      <c r="F1962" s="71"/>
      <c r="G1962" s="69"/>
      <c r="H1962" s="72" t="s">
        <v>84</v>
      </c>
      <c r="I1962" s="73"/>
      <c r="J1962" s="171" t="s">
        <v>193</v>
      </c>
      <c r="K1962" s="160"/>
      <c r="L1962" s="160"/>
      <c r="M1962" s="160"/>
      <c r="N1962" s="160"/>
      <c r="O1962" s="161"/>
      <c r="P1962" s="74"/>
      <c r="Q1962" s="3"/>
    </row>
    <row r="1963" spans="2:17" ht="20.25">
      <c r="B1963" s="68"/>
      <c r="C1963" s="75"/>
      <c r="D1963" s="76" t="s">
        <v>110</v>
      </c>
      <c r="E1963" s="71"/>
      <c r="F1963" s="71"/>
      <c r="G1963" s="69"/>
      <c r="H1963" s="72" t="s">
        <v>85</v>
      </c>
      <c r="I1963" s="73"/>
      <c r="J1963" s="171"/>
      <c r="K1963" s="160"/>
      <c r="L1963" s="160"/>
      <c r="M1963" s="160"/>
      <c r="N1963" s="160"/>
      <c r="O1963" s="161"/>
      <c r="P1963" s="74"/>
      <c r="Q1963" s="3"/>
    </row>
    <row r="1964" spans="2:17" ht="15.75">
      <c r="B1964" s="68"/>
      <c r="C1964" s="71"/>
      <c r="D1964" s="71" t="s">
        <v>111</v>
      </c>
      <c r="E1964" s="71"/>
      <c r="F1964" s="71"/>
      <c r="G1964" s="71"/>
      <c r="H1964" s="72" t="s">
        <v>86</v>
      </c>
      <c r="I1964" s="77"/>
      <c r="J1964" s="171" t="s">
        <v>65</v>
      </c>
      <c r="K1964" s="171"/>
      <c r="L1964" s="171"/>
      <c r="M1964" s="171"/>
      <c r="N1964" s="171"/>
      <c r="O1964" s="166"/>
      <c r="P1964" s="74"/>
      <c r="Q1964" s="3"/>
    </row>
    <row r="1965" spans="2:17" ht="15.75">
      <c r="B1965" s="68"/>
      <c r="C1965" s="71"/>
      <c r="D1965" s="71"/>
      <c r="E1965" s="71"/>
      <c r="F1965" s="71"/>
      <c r="G1965" s="71"/>
      <c r="H1965" s="72" t="s">
        <v>112</v>
      </c>
      <c r="I1965" s="73"/>
      <c r="J1965" s="163"/>
      <c r="K1965" s="164"/>
      <c r="L1965" s="164"/>
      <c r="M1965" s="78" t="s">
        <v>113</v>
      </c>
      <c r="N1965" s="165"/>
      <c r="O1965" s="166"/>
      <c r="P1965" s="74"/>
      <c r="Q1965" s="3"/>
    </row>
    <row r="1966" spans="2:17" ht="15.75">
      <c r="B1966" s="68"/>
      <c r="C1966" s="69"/>
      <c r="D1966" s="79" t="s">
        <v>87</v>
      </c>
      <c r="E1966" s="71"/>
      <c r="F1966" s="71"/>
      <c r="G1966" s="71"/>
      <c r="H1966" s="79" t="s">
        <v>87</v>
      </c>
      <c r="I1966" s="71"/>
      <c r="J1966" s="71"/>
      <c r="K1966" s="71"/>
      <c r="L1966" s="71"/>
      <c r="M1966" s="71"/>
      <c r="N1966" s="71"/>
      <c r="O1966" s="71"/>
      <c r="P1966" s="80"/>
      <c r="Q1966" s="3"/>
    </row>
    <row r="1967" spans="2:17" ht="15.75">
      <c r="B1967" s="74"/>
      <c r="C1967" s="81" t="s">
        <v>114</v>
      </c>
      <c r="D1967" s="167" t="s">
        <v>197</v>
      </c>
      <c r="E1967" s="168"/>
      <c r="F1967" s="82"/>
      <c r="G1967" s="83" t="s">
        <v>114</v>
      </c>
      <c r="H1967" s="167" t="s">
        <v>59</v>
      </c>
      <c r="I1967" s="169"/>
      <c r="J1967" s="169"/>
      <c r="K1967" s="169"/>
      <c r="L1967" s="169"/>
      <c r="M1967" s="169"/>
      <c r="N1967" s="169"/>
      <c r="O1967" s="170"/>
      <c r="P1967" s="74"/>
      <c r="Q1967" s="3"/>
    </row>
    <row r="1968" spans="2:17" ht="15.75">
      <c r="B1968" s="74"/>
      <c r="C1968" s="84" t="s">
        <v>88</v>
      </c>
      <c r="D1968" s="158" t="s">
        <v>201</v>
      </c>
      <c r="E1968" s="159" t="s">
        <v>115</v>
      </c>
      <c r="F1968" s="85"/>
      <c r="G1968" s="86" t="s">
        <v>89</v>
      </c>
      <c r="H1968" s="158" t="s">
        <v>210</v>
      </c>
      <c r="I1968" s="160" t="s">
        <v>116</v>
      </c>
      <c r="J1968" s="160" t="s">
        <v>116</v>
      </c>
      <c r="K1968" s="160" t="s">
        <v>116</v>
      </c>
      <c r="L1968" s="160" t="s">
        <v>116</v>
      </c>
      <c r="M1968" s="160" t="s">
        <v>116</v>
      </c>
      <c r="N1968" s="160" t="s">
        <v>116</v>
      </c>
      <c r="O1968" s="161" t="s">
        <v>116</v>
      </c>
      <c r="P1968" s="74"/>
      <c r="Q1968" s="3"/>
    </row>
    <row r="1969" spans="2:17" ht="15.75">
      <c r="B1969" s="74"/>
      <c r="C1969" s="87" t="s">
        <v>51</v>
      </c>
      <c r="D1969" s="158" t="s">
        <v>200</v>
      </c>
      <c r="E1969" s="159" t="s">
        <v>117</v>
      </c>
      <c r="F1969" s="85"/>
      <c r="G1969" s="88" t="s">
        <v>90</v>
      </c>
      <c r="H1969" s="158" t="s">
        <v>195</v>
      </c>
      <c r="I1969" s="160" t="s">
        <v>118</v>
      </c>
      <c r="J1969" s="160" t="s">
        <v>118</v>
      </c>
      <c r="K1969" s="160" t="s">
        <v>118</v>
      </c>
      <c r="L1969" s="160" t="s">
        <v>118</v>
      </c>
      <c r="M1969" s="160" t="s">
        <v>118</v>
      </c>
      <c r="N1969" s="160" t="s">
        <v>118</v>
      </c>
      <c r="O1969" s="161" t="s">
        <v>118</v>
      </c>
      <c r="P1969" s="74"/>
      <c r="Q1969" s="3"/>
    </row>
    <row r="1970" spans="2:17" ht="15.75">
      <c r="B1970" s="68"/>
      <c r="C1970" s="89" t="s">
        <v>91</v>
      </c>
      <c r="D1970" s="90"/>
      <c r="E1970" s="91"/>
      <c r="F1970" s="92"/>
      <c r="G1970" s="89" t="s">
        <v>91</v>
      </c>
      <c r="H1970" s="93"/>
      <c r="I1970" s="93"/>
      <c r="J1970" s="93"/>
      <c r="K1970" s="93"/>
      <c r="L1970" s="93"/>
      <c r="M1970" s="93"/>
      <c r="N1970" s="93"/>
      <c r="O1970" s="93"/>
      <c r="P1970" s="80"/>
      <c r="Q1970" s="3"/>
    </row>
    <row r="1971" spans="2:17" ht="15.75">
      <c r="B1971" s="74"/>
      <c r="C1971" s="84"/>
      <c r="D1971" s="158" t="s">
        <v>201</v>
      </c>
      <c r="E1971" s="162" t="s">
        <v>115</v>
      </c>
      <c r="F1971" s="85"/>
      <c r="G1971" s="86"/>
      <c r="H1971" s="158" t="s">
        <v>210</v>
      </c>
      <c r="I1971" s="160" t="s">
        <v>116</v>
      </c>
      <c r="J1971" s="160" t="s">
        <v>116</v>
      </c>
      <c r="K1971" s="160" t="s">
        <v>116</v>
      </c>
      <c r="L1971" s="160" t="s">
        <v>116</v>
      </c>
      <c r="M1971" s="160" t="s">
        <v>116</v>
      </c>
      <c r="N1971" s="160" t="s">
        <v>116</v>
      </c>
      <c r="O1971" s="161" t="s">
        <v>116</v>
      </c>
      <c r="P1971" s="74"/>
      <c r="Q1971" s="3"/>
    </row>
    <row r="1972" spans="2:17" ht="15.75">
      <c r="B1972" s="74"/>
      <c r="C1972" s="94"/>
      <c r="D1972" s="158" t="s">
        <v>200</v>
      </c>
      <c r="E1972" s="162" t="s">
        <v>117</v>
      </c>
      <c r="F1972" s="85"/>
      <c r="G1972" s="95"/>
      <c r="H1972" s="158" t="s">
        <v>195</v>
      </c>
      <c r="I1972" s="160" t="s">
        <v>118</v>
      </c>
      <c r="J1972" s="160" t="s">
        <v>118</v>
      </c>
      <c r="K1972" s="160" t="s">
        <v>118</v>
      </c>
      <c r="L1972" s="160" t="s">
        <v>118</v>
      </c>
      <c r="M1972" s="160" t="s">
        <v>118</v>
      </c>
      <c r="N1972" s="160" t="s">
        <v>118</v>
      </c>
      <c r="O1972" s="161" t="s">
        <v>118</v>
      </c>
      <c r="P1972" s="74"/>
      <c r="Q1972" s="3"/>
    </row>
    <row r="1973" spans="2:17" ht="15.75">
      <c r="B1973" s="68"/>
      <c r="C1973" s="71"/>
      <c r="D1973" s="71"/>
      <c r="E1973" s="71"/>
      <c r="F1973" s="71"/>
      <c r="G1973" s="96" t="s">
        <v>119</v>
      </c>
      <c r="H1973" s="79"/>
      <c r="I1973" s="79"/>
      <c r="J1973" s="79"/>
      <c r="K1973" s="71"/>
      <c r="L1973" s="71"/>
      <c r="M1973" s="71"/>
      <c r="N1973" s="97"/>
      <c r="O1973" s="69"/>
      <c r="P1973" s="80"/>
      <c r="Q1973" s="3"/>
    </row>
    <row r="1974" spans="2:17" ht="15.75">
      <c r="B1974" s="68"/>
      <c r="C1974" s="98" t="s">
        <v>92</v>
      </c>
      <c r="D1974" s="71"/>
      <c r="E1974" s="71"/>
      <c r="F1974" s="71"/>
      <c r="G1974" s="99" t="s">
        <v>120</v>
      </c>
      <c r="H1974" s="99" t="s">
        <v>121</v>
      </c>
      <c r="I1974" s="99" t="s">
        <v>122</v>
      </c>
      <c r="J1974" s="99" t="s">
        <v>123</v>
      </c>
      <c r="K1974" s="99" t="s">
        <v>124</v>
      </c>
      <c r="L1974" s="100" t="s">
        <v>5</v>
      </c>
      <c r="M1974" s="101"/>
      <c r="N1974" s="102" t="s">
        <v>93</v>
      </c>
      <c r="O1974" s="103" t="s">
        <v>94</v>
      </c>
      <c r="P1974" s="74"/>
      <c r="Q1974" s="3"/>
    </row>
    <row r="1975" spans="2:17" ht="15.75">
      <c r="B1975" s="74"/>
      <c r="C1975" s="104" t="s">
        <v>125</v>
      </c>
      <c r="D1975" s="105" t="str">
        <f>IF(+D1968&gt;"",D1968&amp;"-"&amp;H1968,"")</f>
        <v>Elina Blinova-Gupta Gauri</v>
      </c>
      <c r="E1975" s="106"/>
      <c r="F1975" s="107"/>
      <c r="G1975" s="108">
        <v>-9</v>
      </c>
      <c r="H1975" s="108">
        <v>-8</v>
      </c>
      <c r="I1975" s="108">
        <v>-7</v>
      </c>
      <c r="J1975" s="108"/>
      <c r="K1975" s="108"/>
      <c r="L1975" s="109">
        <f>IF(ISBLANK(G1975),"",COUNTIF(G1975:K1975,"&gt;=0"))</f>
        <v>0</v>
      </c>
      <c r="M1975" s="110">
        <f>IF(ISBLANK(G1975),"",(IF(LEFT(G1975,1)="-",1,0)+IF(LEFT(H1975,1)="-",1,0)+IF(LEFT(I1975,1)="-",1,0)+IF(LEFT(J1975,1)="-",1,0)+IF(LEFT(K1975,1)="-",1,0)))</f>
        <v>3</v>
      </c>
      <c r="N1975" s="111">
        <f>IF(L1975=3,1,"")</f>
      </c>
      <c r="O1975" s="112">
        <f>IF(M1975=3,1,"")</f>
        <v>1</v>
      </c>
      <c r="P1975" s="74"/>
      <c r="Q1975" s="3"/>
    </row>
    <row r="1976" spans="2:17" ht="15.75">
      <c r="B1976" s="74"/>
      <c r="C1976" s="104" t="s">
        <v>126</v>
      </c>
      <c r="D1976" s="106" t="str">
        <f>IF(D1969&gt;"",D1969&amp;" - "&amp;H1969,"")</f>
        <v>Krista Hirvi - Emmi Kannisto</v>
      </c>
      <c r="E1976" s="105"/>
      <c r="F1976" s="107"/>
      <c r="G1976" s="113">
        <v>8</v>
      </c>
      <c r="H1976" s="108">
        <v>-8</v>
      </c>
      <c r="I1976" s="108">
        <v>-11</v>
      </c>
      <c r="J1976" s="108">
        <v>10</v>
      </c>
      <c r="K1976" s="108">
        <v>1</v>
      </c>
      <c r="L1976" s="109">
        <f>IF(ISBLANK(G1976),"",COUNTIF(G1976:K1976,"&gt;=0"))</f>
        <v>3</v>
      </c>
      <c r="M1976" s="110">
        <f>IF(ISBLANK(G1976),"",(IF(LEFT(G1976,1)="-",1,0)+IF(LEFT(H1976,1)="-",1,0)+IF(LEFT(I1976,1)="-",1,0)+IF(LEFT(J1976,1)="-",1,0)+IF(LEFT(K1976,1)="-",1,0)))</f>
        <v>2</v>
      </c>
      <c r="N1976" s="111">
        <f>IF(L1976=3,1,"")</f>
        <v>1</v>
      </c>
      <c r="O1976" s="112">
        <f>IF(M1976=3,1,"")</f>
      </c>
      <c r="P1976" s="74"/>
      <c r="Q1976" s="3"/>
    </row>
    <row r="1977" spans="2:17" ht="15.75">
      <c r="B1977" s="74"/>
      <c r="C1977" s="114" t="s">
        <v>127</v>
      </c>
      <c r="D1977" s="115" t="str">
        <f>IF(D1971&gt;"",D1971&amp;" / "&amp;D1972,"")</f>
        <v>Elina Blinova / Krista Hirvi</v>
      </c>
      <c r="E1977" s="116" t="str">
        <f>IF(H1971&gt;"",H1971&amp;" / "&amp;H1972,"")</f>
        <v>Gupta Gauri / Emmi Kannisto</v>
      </c>
      <c r="F1977" s="117"/>
      <c r="G1977" s="118">
        <v>5</v>
      </c>
      <c r="H1977" s="119">
        <v>4</v>
      </c>
      <c r="I1977" s="120">
        <v>10</v>
      </c>
      <c r="J1977" s="120"/>
      <c r="K1977" s="120"/>
      <c r="L1977" s="109">
        <f>IF(ISBLANK(G1977),"",COUNTIF(G1977:K1977,"&gt;=0"))</f>
        <v>3</v>
      </c>
      <c r="M1977" s="110">
        <f>IF(ISBLANK(G1977),"",(IF(LEFT(G1977,1)="-",1,0)+IF(LEFT(H1977,1)="-",1,0)+IF(LEFT(I1977,1)="-",1,0)+IF(LEFT(J1977,1)="-",1,0)+IF(LEFT(K1977,1)="-",1,0)))</f>
        <v>0</v>
      </c>
      <c r="N1977" s="111">
        <f>IF(L1977=3,1,"")</f>
        <v>1</v>
      </c>
      <c r="O1977" s="112">
        <f>IF(M1977=3,1,"")</f>
      </c>
      <c r="P1977" s="74"/>
      <c r="Q1977" s="3"/>
    </row>
    <row r="1978" spans="2:17" ht="15.75">
      <c r="B1978" s="74"/>
      <c r="C1978" s="104" t="s">
        <v>128</v>
      </c>
      <c r="D1978" s="106" t="str">
        <f>IF(+D1968&gt;"",D1968&amp;" - "&amp;H1969,"")</f>
        <v>Elina Blinova - Emmi Kannisto</v>
      </c>
      <c r="E1978" s="105"/>
      <c r="F1978" s="107"/>
      <c r="G1978" s="121">
        <v>8</v>
      </c>
      <c r="H1978" s="108">
        <v>6</v>
      </c>
      <c r="I1978" s="108">
        <v>2</v>
      </c>
      <c r="J1978" s="108"/>
      <c r="K1978" s="122"/>
      <c r="L1978" s="109">
        <f>IF(ISBLANK(G1978),"",COUNTIF(G1978:K1978,"&gt;=0"))</f>
        <v>3</v>
      </c>
      <c r="M1978" s="110">
        <f>IF(ISBLANK(G1978),"",(IF(LEFT(G1978,1)="-",1,0)+IF(LEFT(H1978,1)="-",1,0)+IF(LEFT(I1978,1)="-",1,0)+IF(LEFT(J1978,1)="-",1,0)+IF(LEFT(K1978,1)="-",1,0)))</f>
        <v>0</v>
      </c>
      <c r="N1978" s="111">
        <f>IF(L1978=3,1,"")</f>
        <v>1</v>
      </c>
      <c r="O1978" s="112">
        <f>IF(M1978=3,1,"")</f>
      </c>
      <c r="P1978" s="74"/>
      <c r="Q1978" s="3"/>
    </row>
    <row r="1979" spans="2:17" ht="16.5" thickBot="1">
      <c r="B1979" s="74"/>
      <c r="C1979" s="104" t="s">
        <v>129</v>
      </c>
      <c r="D1979" s="106" t="str">
        <f>IF(+D1969&gt;"",D1969&amp;" - "&amp;H1968,"")</f>
        <v>Krista Hirvi - Gupta Gauri</v>
      </c>
      <c r="E1979" s="105"/>
      <c r="F1979" s="107"/>
      <c r="G1979" s="122"/>
      <c r="H1979" s="108"/>
      <c r="I1979" s="122"/>
      <c r="J1979" s="108"/>
      <c r="K1979" s="108"/>
      <c r="L1979" s="109">
        <f>IF(ISBLANK(G1979),"",COUNTIF(G1979:K1979,"&gt;=0"))</f>
      </c>
      <c r="M1979" s="123">
        <f>IF(ISBLANK(G1979),"",(IF(LEFT(G1979,1)="-",1,0)+IF(LEFT(H1979,1)="-",1,0)+IF(LEFT(I1979,1)="-",1,0)+IF(LEFT(J1979,1)="-",1,0)+IF(LEFT(K1979,1)="-",1,0)))</f>
      </c>
      <c r="N1979" s="111">
        <f>IF(L1979=3,1,"")</f>
      </c>
      <c r="O1979" s="112">
        <f>IF(M1979=3,1,"")</f>
      </c>
      <c r="P1979" s="74"/>
      <c r="Q1979" s="3"/>
    </row>
    <row r="1980" spans="2:17" ht="16.5" thickBot="1">
      <c r="B1980" s="68"/>
      <c r="C1980" s="71"/>
      <c r="D1980" s="71"/>
      <c r="E1980" s="71"/>
      <c r="F1980" s="71"/>
      <c r="G1980" s="71"/>
      <c r="H1980" s="71"/>
      <c r="I1980" s="71"/>
      <c r="J1980" s="124" t="s">
        <v>21</v>
      </c>
      <c r="K1980" s="125"/>
      <c r="L1980" s="126">
        <f>IF(ISBLANK(E1975),"",SUM(L1975:L1979))</f>
      </c>
      <c r="M1980" s="127">
        <f>IF(ISBLANK(F1975),"",SUM(M1975:M1979))</f>
      </c>
      <c r="N1980" s="128">
        <f>IF(ISBLANK(G1975),"",SUM(N1975:N1979))</f>
        <v>3</v>
      </c>
      <c r="O1980" s="129">
        <f>IF(ISBLANK(G1975),"",SUM(O1975:O1979))</f>
        <v>1</v>
      </c>
      <c r="P1980" s="74"/>
      <c r="Q1980" s="3"/>
    </row>
    <row r="1981" spans="2:17" ht="15.75">
      <c r="B1981" s="68"/>
      <c r="C1981" s="70" t="s">
        <v>95</v>
      </c>
      <c r="D1981" s="71"/>
      <c r="E1981" s="71"/>
      <c r="F1981" s="71"/>
      <c r="G1981" s="71"/>
      <c r="H1981" s="71"/>
      <c r="I1981" s="71"/>
      <c r="J1981" s="71"/>
      <c r="K1981" s="71"/>
      <c r="L1981" s="71"/>
      <c r="M1981" s="71"/>
      <c r="N1981" s="71"/>
      <c r="O1981" s="71"/>
      <c r="P1981" s="80"/>
      <c r="Q1981" s="3"/>
    </row>
    <row r="1982" spans="2:17" ht="15.75">
      <c r="B1982" s="68"/>
      <c r="C1982" s="130" t="s">
        <v>96</v>
      </c>
      <c r="D1982" s="130"/>
      <c r="E1982" s="130" t="s">
        <v>97</v>
      </c>
      <c r="F1982" s="131"/>
      <c r="G1982" s="130"/>
      <c r="H1982" s="130" t="s">
        <v>8</v>
      </c>
      <c r="I1982" s="131"/>
      <c r="J1982" s="130"/>
      <c r="K1982" s="132" t="s">
        <v>98</v>
      </c>
      <c r="L1982" s="69"/>
      <c r="M1982" s="71"/>
      <c r="N1982" s="71"/>
      <c r="O1982" s="71"/>
      <c r="P1982" s="80"/>
      <c r="Q1982" s="3"/>
    </row>
    <row r="1983" spans="2:17" ht="18.75" thickBot="1">
      <c r="B1983" s="68"/>
      <c r="C1983" s="71"/>
      <c r="D1983" s="71"/>
      <c r="E1983" s="71"/>
      <c r="F1983" s="71"/>
      <c r="G1983" s="71"/>
      <c r="H1983" s="71"/>
      <c r="I1983" s="71"/>
      <c r="J1983" s="71"/>
      <c r="K1983" s="155" t="str">
        <f>IF(N1980=3,D1967,IF(O1980=3,H1967,""))</f>
        <v>TTC Boom</v>
      </c>
      <c r="L1983" s="156"/>
      <c r="M1983" s="156"/>
      <c r="N1983" s="156"/>
      <c r="O1983" s="157"/>
      <c r="P1983" s="74"/>
      <c r="Q1983" s="3"/>
    </row>
    <row r="1984" spans="2:17" ht="18">
      <c r="B1984" s="133"/>
      <c r="C1984" s="134"/>
      <c r="D1984" s="134"/>
      <c r="E1984" s="134"/>
      <c r="F1984" s="134"/>
      <c r="G1984" s="134"/>
      <c r="H1984" s="134"/>
      <c r="I1984" s="134"/>
      <c r="J1984" s="134"/>
      <c r="K1984" s="135"/>
      <c r="L1984" s="135"/>
      <c r="M1984" s="135"/>
      <c r="N1984" s="135"/>
      <c r="O1984" s="135"/>
      <c r="P1984" s="136"/>
      <c r="Q1984" s="3"/>
    </row>
    <row r="1985" spans="2:17" ht="16.5" thickBot="1">
      <c r="B1985" s="62"/>
      <c r="C1985" s="62"/>
      <c r="D1985" s="62"/>
      <c r="E1985" s="62"/>
      <c r="F1985" s="62"/>
      <c r="G1985" s="62"/>
      <c r="H1985" s="62"/>
      <c r="I1985" s="62"/>
      <c r="J1985" s="62"/>
      <c r="K1985" s="62"/>
      <c r="L1985" s="62"/>
      <c r="M1985" s="62"/>
      <c r="N1985" s="62"/>
      <c r="O1985" s="62"/>
      <c r="P1985" s="62"/>
      <c r="Q1985" s="3"/>
    </row>
    <row r="1986" spans="2:17" ht="18">
      <c r="B1986" s="58"/>
      <c r="C1986" s="58"/>
      <c r="D1986" s="58"/>
      <c r="E1986" s="58"/>
      <c r="F1986" s="58"/>
      <c r="G1986" s="58"/>
      <c r="H1986" s="58"/>
      <c r="I1986" s="58"/>
      <c r="J1986" s="59"/>
      <c r="K1986" s="59"/>
      <c r="L1986" s="59"/>
      <c r="M1986" s="59"/>
      <c r="N1986" s="59"/>
      <c r="O1986" s="60"/>
      <c r="P1986" s="3"/>
      <c r="Q1986" s="3"/>
    </row>
    <row r="1987" spans="2:17" ht="15">
      <c r="B1987" s="61" t="s">
        <v>99</v>
      </c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</row>
    <row r="1988" spans="2:17" ht="15"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</row>
    <row r="1989" spans="2:17" ht="15"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</row>
    <row r="1990" spans="2:17" ht="15"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</row>
    <row r="1991" spans="2:17" ht="15"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</row>
  </sheetData>
  <sheetProtection/>
  <mergeCells count="1024">
    <mergeCell ref="D1971:E1971"/>
    <mergeCell ref="H1971:O1971"/>
    <mergeCell ref="D1972:E1972"/>
    <mergeCell ref="H1972:O1972"/>
    <mergeCell ref="K1983:O1983"/>
    <mergeCell ref="D1967:E1967"/>
    <mergeCell ref="H1967:O1967"/>
    <mergeCell ref="D1968:E1968"/>
    <mergeCell ref="H1968:O1968"/>
    <mergeCell ref="D1969:E1969"/>
    <mergeCell ref="H1969:O1969"/>
    <mergeCell ref="K1949:O1949"/>
    <mergeCell ref="J1962:O1962"/>
    <mergeCell ref="J1963:O1963"/>
    <mergeCell ref="J1964:O1964"/>
    <mergeCell ref="J1965:L1965"/>
    <mergeCell ref="N1965:O1965"/>
    <mergeCell ref="D1935:E1935"/>
    <mergeCell ref="H1935:O1935"/>
    <mergeCell ref="D1937:E1937"/>
    <mergeCell ref="H1937:O1937"/>
    <mergeCell ref="D1938:E1938"/>
    <mergeCell ref="H1938:O1938"/>
    <mergeCell ref="J1931:L1931"/>
    <mergeCell ref="N1931:O1931"/>
    <mergeCell ref="D1933:E1933"/>
    <mergeCell ref="H1933:O1933"/>
    <mergeCell ref="D1934:E1934"/>
    <mergeCell ref="H1934:O1934"/>
    <mergeCell ref="D1906:E1906"/>
    <mergeCell ref="H1906:O1906"/>
    <mergeCell ref="K1917:O1917"/>
    <mergeCell ref="J1928:O1928"/>
    <mergeCell ref="J1929:O1929"/>
    <mergeCell ref="J1930:O1930"/>
    <mergeCell ref="D1902:E1902"/>
    <mergeCell ref="H1902:O1902"/>
    <mergeCell ref="D1903:E1903"/>
    <mergeCell ref="H1903:O1903"/>
    <mergeCell ref="D1905:E1905"/>
    <mergeCell ref="H1905:O1905"/>
    <mergeCell ref="J1897:O1897"/>
    <mergeCell ref="J1898:O1898"/>
    <mergeCell ref="J1899:L1899"/>
    <mergeCell ref="N1899:O1899"/>
    <mergeCell ref="D1901:E1901"/>
    <mergeCell ref="H1901:O1901"/>
    <mergeCell ref="D1871:E1871"/>
    <mergeCell ref="H1871:O1871"/>
    <mergeCell ref="D1872:E1872"/>
    <mergeCell ref="H1872:O1872"/>
    <mergeCell ref="K1883:O1883"/>
    <mergeCell ref="J1896:O1896"/>
    <mergeCell ref="D1867:E1867"/>
    <mergeCell ref="H1867:O1867"/>
    <mergeCell ref="D1868:E1868"/>
    <mergeCell ref="H1868:O1868"/>
    <mergeCell ref="D1869:E1869"/>
    <mergeCell ref="H1869:O1869"/>
    <mergeCell ref="K1849:O1849"/>
    <mergeCell ref="J1862:O1862"/>
    <mergeCell ref="J1863:O1863"/>
    <mergeCell ref="J1864:O1864"/>
    <mergeCell ref="J1865:L1865"/>
    <mergeCell ref="N1865:O1865"/>
    <mergeCell ref="D1835:E1835"/>
    <mergeCell ref="H1835:O1835"/>
    <mergeCell ref="D1837:E1837"/>
    <mergeCell ref="H1837:O1837"/>
    <mergeCell ref="D1838:E1838"/>
    <mergeCell ref="H1838:O1838"/>
    <mergeCell ref="J1831:L1831"/>
    <mergeCell ref="N1831:O1831"/>
    <mergeCell ref="D1833:E1833"/>
    <mergeCell ref="H1833:O1833"/>
    <mergeCell ref="D1834:E1834"/>
    <mergeCell ref="H1834:O1834"/>
    <mergeCell ref="D1806:E1806"/>
    <mergeCell ref="H1806:O1806"/>
    <mergeCell ref="K1817:O1817"/>
    <mergeCell ref="J1828:O1828"/>
    <mergeCell ref="J1829:O1829"/>
    <mergeCell ref="J1830:O1830"/>
    <mergeCell ref="D1802:E1802"/>
    <mergeCell ref="H1802:O1802"/>
    <mergeCell ref="D1803:E1803"/>
    <mergeCell ref="H1803:O1803"/>
    <mergeCell ref="D1805:E1805"/>
    <mergeCell ref="H1805:O1805"/>
    <mergeCell ref="J1797:O1797"/>
    <mergeCell ref="J1798:O1798"/>
    <mergeCell ref="J1799:L1799"/>
    <mergeCell ref="N1799:O1799"/>
    <mergeCell ref="D1801:E1801"/>
    <mergeCell ref="H1801:O1801"/>
    <mergeCell ref="D1771:E1771"/>
    <mergeCell ref="H1771:O1771"/>
    <mergeCell ref="D1772:E1772"/>
    <mergeCell ref="H1772:O1772"/>
    <mergeCell ref="K1783:O1783"/>
    <mergeCell ref="J1796:O1796"/>
    <mergeCell ref="D1767:E1767"/>
    <mergeCell ref="H1767:O1767"/>
    <mergeCell ref="D1768:E1768"/>
    <mergeCell ref="H1768:O1768"/>
    <mergeCell ref="D1769:E1769"/>
    <mergeCell ref="H1769:O1769"/>
    <mergeCell ref="K1749:O1749"/>
    <mergeCell ref="J1762:O1762"/>
    <mergeCell ref="J1763:O1763"/>
    <mergeCell ref="J1764:O1764"/>
    <mergeCell ref="J1765:L1765"/>
    <mergeCell ref="N1765:O1765"/>
    <mergeCell ref="D1735:E1735"/>
    <mergeCell ref="H1735:O1735"/>
    <mergeCell ref="D1737:E1737"/>
    <mergeCell ref="H1737:O1737"/>
    <mergeCell ref="D1738:E1738"/>
    <mergeCell ref="H1738:O1738"/>
    <mergeCell ref="J1731:L1731"/>
    <mergeCell ref="N1731:O1731"/>
    <mergeCell ref="D1733:E1733"/>
    <mergeCell ref="H1733:O1733"/>
    <mergeCell ref="D1734:E1734"/>
    <mergeCell ref="H1734:O1734"/>
    <mergeCell ref="D1706:E1706"/>
    <mergeCell ref="H1706:O1706"/>
    <mergeCell ref="K1717:O1717"/>
    <mergeCell ref="J1728:O1728"/>
    <mergeCell ref="J1729:O1729"/>
    <mergeCell ref="J1730:O1730"/>
    <mergeCell ref="D1702:E1702"/>
    <mergeCell ref="H1702:O1702"/>
    <mergeCell ref="D1703:E1703"/>
    <mergeCell ref="H1703:O1703"/>
    <mergeCell ref="D1705:E1705"/>
    <mergeCell ref="H1705:O1705"/>
    <mergeCell ref="J1697:O1697"/>
    <mergeCell ref="J1698:O1698"/>
    <mergeCell ref="J1699:L1699"/>
    <mergeCell ref="N1699:O1699"/>
    <mergeCell ref="D1701:E1701"/>
    <mergeCell ref="H1701:O1701"/>
    <mergeCell ref="D1671:E1671"/>
    <mergeCell ref="H1671:O1671"/>
    <mergeCell ref="D1672:E1672"/>
    <mergeCell ref="H1672:O1672"/>
    <mergeCell ref="K1683:O1683"/>
    <mergeCell ref="J1696:O1696"/>
    <mergeCell ref="D1667:E1667"/>
    <mergeCell ref="H1667:O1667"/>
    <mergeCell ref="D1668:E1668"/>
    <mergeCell ref="H1668:O1668"/>
    <mergeCell ref="D1669:E1669"/>
    <mergeCell ref="H1669:O1669"/>
    <mergeCell ref="K1649:O1649"/>
    <mergeCell ref="J1662:O1662"/>
    <mergeCell ref="J1663:O1663"/>
    <mergeCell ref="J1664:O1664"/>
    <mergeCell ref="J1665:L1665"/>
    <mergeCell ref="N1665:O1665"/>
    <mergeCell ref="D1635:E1635"/>
    <mergeCell ref="H1635:O1635"/>
    <mergeCell ref="D1637:E1637"/>
    <mergeCell ref="H1637:O1637"/>
    <mergeCell ref="D1638:E1638"/>
    <mergeCell ref="H1638:O1638"/>
    <mergeCell ref="J1631:L1631"/>
    <mergeCell ref="N1631:O1631"/>
    <mergeCell ref="D1633:E1633"/>
    <mergeCell ref="H1633:O1633"/>
    <mergeCell ref="D1634:E1634"/>
    <mergeCell ref="H1634:O1634"/>
    <mergeCell ref="D1604:E1604"/>
    <mergeCell ref="H1604:O1604"/>
    <mergeCell ref="K1615:O1615"/>
    <mergeCell ref="J1628:O1628"/>
    <mergeCell ref="J1629:O1629"/>
    <mergeCell ref="J1630:O1630"/>
    <mergeCell ref="D1600:E1600"/>
    <mergeCell ref="H1600:O1600"/>
    <mergeCell ref="D1601:E1601"/>
    <mergeCell ref="H1601:O1601"/>
    <mergeCell ref="D1603:E1603"/>
    <mergeCell ref="H1603:O1603"/>
    <mergeCell ref="J1594:O1594"/>
    <mergeCell ref="J1595:O1595"/>
    <mergeCell ref="J1596:O1596"/>
    <mergeCell ref="J1597:L1597"/>
    <mergeCell ref="N1597:O1597"/>
    <mergeCell ref="D1599:E1599"/>
    <mergeCell ref="H1599:O1599"/>
    <mergeCell ref="K1219:O1219"/>
    <mergeCell ref="D1205:E1205"/>
    <mergeCell ref="H1205:O1205"/>
    <mergeCell ref="D1207:E1207"/>
    <mergeCell ref="H1207:O1207"/>
    <mergeCell ref="D1208:E1208"/>
    <mergeCell ref="H1208:O1208"/>
    <mergeCell ref="J1201:L1201"/>
    <mergeCell ref="N1201:O1201"/>
    <mergeCell ref="D1203:E1203"/>
    <mergeCell ref="H1203:O1203"/>
    <mergeCell ref="D1204:E1204"/>
    <mergeCell ref="H1204:O1204"/>
    <mergeCell ref="D1178:E1178"/>
    <mergeCell ref="H1178:O1178"/>
    <mergeCell ref="K1189:O1189"/>
    <mergeCell ref="J1198:O1198"/>
    <mergeCell ref="J1199:O1199"/>
    <mergeCell ref="J1200:O1200"/>
    <mergeCell ref="D1174:E1174"/>
    <mergeCell ref="H1174:O1174"/>
    <mergeCell ref="D1175:E1175"/>
    <mergeCell ref="H1175:O1175"/>
    <mergeCell ref="D1177:E1177"/>
    <mergeCell ref="H1177:O1177"/>
    <mergeCell ref="J1169:O1169"/>
    <mergeCell ref="J1170:O1170"/>
    <mergeCell ref="J1171:L1171"/>
    <mergeCell ref="N1171:O1171"/>
    <mergeCell ref="D1173:E1173"/>
    <mergeCell ref="H1173:O1173"/>
    <mergeCell ref="D1147:E1147"/>
    <mergeCell ref="H1147:O1147"/>
    <mergeCell ref="D1148:E1148"/>
    <mergeCell ref="H1148:O1148"/>
    <mergeCell ref="K1159:O1159"/>
    <mergeCell ref="J1168:O1168"/>
    <mergeCell ref="D1143:E1143"/>
    <mergeCell ref="H1143:O1143"/>
    <mergeCell ref="D1144:E1144"/>
    <mergeCell ref="H1144:O1144"/>
    <mergeCell ref="D1145:E1145"/>
    <mergeCell ref="H1145:O1145"/>
    <mergeCell ref="K1129:O1129"/>
    <mergeCell ref="J1138:O1138"/>
    <mergeCell ref="J1139:O1139"/>
    <mergeCell ref="J1140:O1140"/>
    <mergeCell ref="J1141:L1141"/>
    <mergeCell ref="N1141:O1141"/>
    <mergeCell ref="D1115:E1115"/>
    <mergeCell ref="H1115:O1115"/>
    <mergeCell ref="D1117:E1117"/>
    <mergeCell ref="H1117:O1117"/>
    <mergeCell ref="D1118:E1118"/>
    <mergeCell ref="H1118:O1118"/>
    <mergeCell ref="J1111:L1111"/>
    <mergeCell ref="N1111:O1111"/>
    <mergeCell ref="D1113:E1113"/>
    <mergeCell ref="H1113:O1113"/>
    <mergeCell ref="D1114:E1114"/>
    <mergeCell ref="H1114:O1114"/>
    <mergeCell ref="D1088:E1088"/>
    <mergeCell ref="H1088:O1088"/>
    <mergeCell ref="K1099:O1099"/>
    <mergeCell ref="J1108:O1108"/>
    <mergeCell ref="J1109:O1109"/>
    <mergeCell ref="J1110:O1110"/>
    <mergeCell ref="D1084:E1084"/>
    <mergeCell ref="H1084:O1084"/>
    <mergeCell ref="D1085:E1085"/>
    <mergeCell ref="H1085:O1085"/>
    <mergeCell ref="D1087:E1087"/>
    <mergeCell ref="H1087:O1087"/>
    <mergeCell ref="J1079:O1079"/>
    <mergeCell ref="J1080:O1080"/>
    <mergeCell ref="J1081:L1081"/>
    <mergeCell ref="N1081:O1081"/>
    <mergeCell ref="D1083:E1083"/>
    <mergeCell ref="H1083:O1083"/>
    <mergeCell ref="D1057:E1057"/>
    <mergeCell ref="H1057:O1057"/>
    <mergeCell ref="D1058:E1058"/>
    <mergeCell ref="H1058:O1058"/>
    <mergeCell ref="K1069:O1069"/>
    <mergeCell ref="J1078:O1078"/>
    <mergeCell ref="D1053:E1053"/>
    <mergeCell ref="H1053:O1053"/>
    <mergeCell ref="D1054:E1054"/>
    <mergeCell ref="H1054:O1054"/>
    <mergeCell ref="D1055:E1055"/>
    <mergeCell ref="H1055:O1055"/>
    <mergeCell ref="K1039:O1039"/>
    <mergeCell ref="J1048:O1048"/>
    <mergeCell ref="J1049:O1049"/>
    <mergeCell ref="J1050:O1050"/>
    <mergeCell ref="J1051:L1051"/>
    <mergeCell ref="N1051:O1051"/>
    <mergeCell ref="D1025:E1025"/>
    <mergeCell ref="H1025:O1025"/>
    <mergeCell ref="D1027:E1027"/>
    <mergeCell ref="H1027:O1027"/>
    <mergeCell ref="D1028:E1028"/>
    <mergeCell ref="H1028:O1028"/>
    <mergeCell ref="J1021:L1021"/>
    <mergeCell ref="N1021:O1021"/>
    <mergeCell ref="D1023:E1023"/>
    <mergeCell ref="H1023:O1023"/>
    <mergeCell ref="D1024:E1024"/>
    <mergeCell ref="H1024:O1024"/>
    <mergeCell ref="D998:E998"/>
    <mergeCell ref="H998:O998"/>
    <mergeCell ref="K1009:O1009"/>
    <mergeCell ref="J1018:O1018"/>
    <mergeCell ref="J1019:O1019"/>
    <mergeCell ref="J1020:O1020"/>
    <mergeCell ref="D994:E994"/>
    <mergeCell ref="H994:O994"/>
    <mergeCell ref="D995:E995"/>
    <mergeCell ref="H995:O995"/>
    <mergeCell ref="D997:E997"/>
    <mergeCell ref="H997:O997"/>
    <mergeCell ref="J989:O989"/>
    <mergeCell ref="J990:O990"/>
    <mergeCell ref="J991:L991"/>
    <mergeCell ref="N991:O991"/>
    <mergeCell ref="D993:E993"/>
    <mergeCell ref="H993:O993"/>
    <mergeCell ref="D967:E967"/>
    <mergeCell ref="H967:O967"/>
    <mergeCell ref="D968:E968"/>
    <mergeCell ref="H968:O968"/>
    <mergeCell ref="K979:O979"/>
    <mergeCell ref="J988:O988"/>
    <mergeCell ref="D963:E963"/>
    <mergeCell ref="H963:O963"/>
    <mergeCell ref="D964:E964"/>
    <mergeCell ref="H964:O964"/>
    <mergeCell ref="D965:E965"/>
    <mergeCell ref="H965:O965"/>
    <mergeCell ref="K945:O945"/>
    <mergeCell ref="J958:O958"/>
    <mergeCell ref="J959:O959"/>
    <mergeCell ref="J960:O960"/>
    <mergeCell ref="J961:L961"/>
    <mergeCell ref="N961:O961"/>
    <mergeCell ref="D931:E931"/>
    <mergeCell ref="H931:O931"/>
    <mergeCell ref="D933:E933"/>
    <mergeCell ref="H933:O933"/>
    <mergeCell ref="D934:E934"/>
    <mergeCell ref="H934:O934"/>
    <mergeCell ref="J927:L927"/>
    <mergeCell ref="N927:O927"/>
    <mergeCell ref="D929:E929"/>
    <mergeCell ref="H929:O929"/>
    <mergeCell ref="D930:E930"/>
    <mergeCell ref="H930:O930"/>
    <mergeCell ref="D904:E904"/>
    <mergeCell ref="H904:O904"/>
    <mergeCell ref="K915:O915"/>
    <mergeCell ref="J924:O924"/>
    <mergeCell ref="J925:O925"/>
    <mergeCell ref="J926:O926"/>
    <mergeCell ref="D900:E900"/>
    <mergeCell ref="H900:O900"/>
    <mergeCell ref="D901:E901"/>
    <mergeCell ref="H901:O901"/>
    <mergeCell ref="D903:E903"/>
    <mergeCell ref="H903:O903"/>
    <mergeCell ref="J895:O895"/>
    <mergeCell ref="J896:O896"/>
    <mergeCell ref="J897:L897"/>
    <mergeCell ref="N897:O897"/>
    <mergeCell ref="D899:E899"/>
    <mergeCell ref="H899:O899"/>
    <mergeCell ref="D873:E873"/>
    <mergeCell ref="H873:O873"/>
    <mergeCell ref="D874:E874"/>
    <mergeCell ref="H874:O874"/>
    <mergeCell ref="K885:O885"/>
    <mergeCell ref="J894:O894"/>
    <mergeCell ref="D869:E869"/>
    <mergeCell ref="H869:O869"/>
    <mergeCell ref="D870:E870"/>
    <mergeCell ref="H870:O870"/>
    <mergeCell ref="D871:E871"/>
    <mergeCell ref="H871:O871"/>
    <mergeCell ref="K855:O855"/>
    <mergeCell ref="J864:O864"/>
    <mergeCell ref="J865:O865"/>
    <mergeCell ref="J866:O866"/>
    <mergeCell ref="J867:L867"/>
    <mergeCell ref="N867:O867"/>
    <mergeCell ref="D841:E841"/>
    <mergeCell ref="H841:O841"/>
    <mergeCell ref="D843:E843"/>
    <mergeCell ref="H843:O843"/>
    <mergeCell ref="D844:E844"/>
    <mergeCell ref="H844:O844"/>
    <mergeCell ref="J837:L837"/>
    <mergeCell ref="N837:O837"/>
    <mergeCell ref="D839:E839"/>
    <mergeCell ref="H839:O839"/>
    <mergeCell ref="D840:E840"/>
    <mergeCell ref="H840:O840"/>
    <mergeCell ref="D814:E814"/>
    <mergeCell ref="H814:O814"/>
    <mergeCell ref="K825:O825"/>
    <mergeCell ref="J834:O834"/>
    <mergeCell ref="J835:O835"/>
    <mergeCell ref="J836:O836"/>
    <mergeCell ref="D810:E810"/>
    <mergeCell ref="H810:O810"/>
    <mergeCell ref="D811:E811"/>
    <mergeCell ref="H811:O811"/>
    <mergeCell ref="D813:E813"/>
    <mergeCell ref="H813:O813"/>
    <mergeCell ref="J805:O805"/>
    <mergeCell ref="J806:O806"/>
    <mergeCell ref="J807:L807"/>
    <mergeCell ref="N807:O807"/>
    <mergeCell ref="D809:E809"/>
    <mergeCell ref="H809:O809"/>
    <mergeCell ref="D783:E783"/>
    <mergeCell ref="H783:O783"/>
    <mergeCell ref="D784:E784"/>
    <mergeCell ref="H784:O784"/>
    <mergeCell ref="K795:O795"/>
    <mergeCell ref="J804:O804"/>
    <mergeCell ref="D779:E779"/>
    <mergeCell ref="H779:O779"/>
    <mergeCell ref="D780:E780"/>
    <mergeCell ref="H780:O780"/>
    <mergeCell ref="D781:E781"/>
    <mergeCell ref="H781:O781"/>
    <mergeCell ref="K763:O763"/>
    <mergeCell ref="J774:O774"/>
    <mergeCell ref="J775:O775"/>
    <mergeCell ref="J776:O776"/>
    <mergeCell ref="J777:L777"/>
    <mergeCell ref="N777:O777"/>
    <mergeCell ref="D749:E749"/>
    <mergeCell ref="H749:O749"/>
    <mergeCell ref="D751:E751"/>
    <mergeCell ref="H751:O751"/>
    <mergeCell ref="D752:E752"/>
    <mergeCell ref="H752:O752"/>
    <mergeCell ref="J745:L745"/>
    <mergeCell ref="N745:O745"/>
    <mergeCell ref="D747:E747"/>
    <mergeCell ref="H747:O747"/>
    <mergeCell ref="D748:E748"/>
    <mergeCell ref="H748:O748"/>
    <mergeCell ref="D722:E722"/>
    <mergeCell ref="H722:O722"/>
    <mergeCell ref="K733:O733"/>
    <mergeCell ref="J742:O742"/>
    <mergeCell ref="J743:O743"/>
    <mergeCell ref="J744:O744"/>
    <mergeCell ref="D718:E718"/>
    <mergeCell ref="H718:O718"/>
    <mergeCell ref="D719:E719"/>
    <mergeCell ref="H719:O719"/>
    <mergeCell ref="D721:E721"/>
    <mergeCell ref="H721:O721"/>
    <mergeCell ref="J713:O713"/>
    <mergeCell ref="J714:O714"/>
    <mergeCell ref="J715:L715"/>
    <mergeCell ref="N715:O715"/>
    <mergeCell ref="D717:E717"/>
    <mergeCell ref="H717:O717"/>
    <mergeCell ref="D691:E691"/>
    <mergeCell ref="H691:O691"/>
    <mergeCell ref="D692:E692"/>
    <mergeCell ref="H692:O692"/>
    <mergeCell ref="K703:O703"/>
    <mergeCell ref="J712:O712"/>
    <mergeCell ref="D687:E687"/>
    <mergeCell ref="H687:O687"/>
    <mergeCell ref="D688:E688"/>
    <mergeCell ref="H688:O688"/>
    <mergeCell ref="D689:E689"/>
    <mergeCell ref="H689:O689"/>
    <mergeCell ref="K673:O673"/>
    <mergeCell ref="J682:O682"/>
    <mergeCell ref="J683:O683"/>
    <mergeCell ref="J684:O684"/>
    <mergeCell ref="J685:L685"/>
    <mergeCell ref="N685:O685"/>
    <mergeCell ref="D659:E659"/>
    <mergeCell ref="H659:O659"/>
    <mergeCell ref="D661:E661"/>
    <mergeCell ref="H661:O661"/>
    <mergeCell ref="D662:E662"/>
    <mergeCell ref="H662:O662"/>
    <mergeCell ref="J655:L655"/>
    <mergeCell ref="N655:O655"/>
    <mergeCell ref="D657:E657"/>
    <mergeCell ref="H657:O657"/>
    <mergeCell ref="D658:E658"/>
    <mergeCell ref="H658:O658"/>
    <mergeCell ref="D632:E632"/>
    <mergeCell ref="H632:O632"/>
    <mergeCell ref="K643:O643"/>
    <mergeCell ref="J652:O652"/>
    <mergeCell ref="J653:O653"/>
    <mergeCell ref="J654:O654"/>
    <mergeCell ref="D628:E628"/>
    <mergeCell ref="H628:O628"/>
    <mergeCell ref="D629:E629"/>
    <mergeCell ref="H629:O629"/>
    <mergeCell ref="D631:E631"/>
    <mergeCell ref="H631:O631"/>
    <mergeCell ref="J623:O623"/>
    <mergeCell ref="J624:O624"/>
    <mergeCell ref="J625:L625"/>
    <mergeCell ref="N625:O625"/>
    <mergeCell ref="D627:E627"/>
    <mergeCell ref="H627:O627"/>
    <mergeCell ref="D601:E601"/>
    <mergeCell ref="H601:O601"/>
    <mergeCell ref="D602:E602"/>
    <mergeCell ref="H602:O602"/>
    <mergeCell ref="K613:O613"/>
    <mergeCell ref="J622:O622"/>
    <mergeCell ref="D597:E597"/>
    <mergeCell ref="H597:O597"/>
    <mergeCell ref="D598:E598"/>
    <mergeCell ref="H598:O598"/>
    <mergeCell ref="D599:E599"/>
    <mergeCell ref="H599:O599"/>
    <mergeCell ref="K581:O581"/>
    <mergeCell ref="J592:O592"/>
    <mergeCell ref="J593:O593"/>
    <mergeCell ref="J594:O594"/>
    <mergeCell ref="J595:L595"/>
    <mergeCell ref="N595:O595"/>
    <mergeCell ref="D567:E567"/>
    <mergeCell ref="H567:O567"/>
    <mergeCell ref="D569:E569"/>
    <mergeCell ref="H569:O569"/>
    <mergeCell ref="D570:E570"/>
    <mergeCell ref="H570:O570"/>
    <mergeCell ref="J563:L563"/>
    <mergeCell ref="N563:O563"/>
    <mergeCell ref="D565:E565"/>
    <mergeCell ref="H565:O565"/>
    <mergeCell ref="D566:E566"/>
    <mergeCell ref="H566:O566"/>
    <mergeCell ref="D540:E540"/>
    <mergeCell ref="H540:O540"/>
    <mergeCell ref="K551:O551"/>
    <mergeCell ref="J560:O560"/>
    <mergeCell ref="J561:O561"/>
    <mergeCell ref="J562:O562"/>
    <mergeCell ref="D536:E536"/>
    <mergeCell ref="H536:O536"/>
    <mergeCell ref="D537:E537"/>
    <mergeCell ref="H537:O537"/>
    <mergeCell ref="D539:E539"/>
    <mergeCell ref="H539:O539"/>
    <mergeCell ref="J531:O531"/>
    <mergeCell ref="J532:O532"/>
    <mergeCell ref="J533:L533"/>
    <mergeCell ref="N533:O533"/>
    <mergeCell ref="D535:E535"/>
    <mergeCell ref="H535:O535"/>
    <mergeCell ref="D509:E509"/>
    <mergeCell ref="H509:O509"/>
    <mergeCell ref="D510:E510"/>
    <mergeCell ref="H510:O510"/>
    <mergeCell ref="K521:O521"/>
    <mergeCell ref="J530:O530"/>
    <mergeCell ref="D505:E505"/>
    <mergeCell ref="H505:O505"/>
    <mergeCell ref="D506:E506"/>
    <mergeCell ref="H506:O506"/>
    <mergeCell ref="D507:E507"/>
    <mergeCell ref="H507:O507"/>
    <mergeCell ref="K491:O491"/>
    <mergeCell ref="J500:O500"/>
    <mergeCell ref="J501:O501"/>
    <mergeCell ref="J502:O502"/>
    <mergeCell ref="J503:L503"/>
    <mergeCell ref="N503:O503"/>
    <mergeCell ref="D477:E477"/>
    <mergeCell ref="H477:O477"/>
    <mergeCell ref="D479:E479"/>
    <mergeCell ref="H479:O479"/>
    <mergeCell ref="D480:E480"/>
    <mergeCell ref="H480:O480"/>
    <mergeCell ref="J473:L473"/>
    <mergeCell ref="N473:O473"/>
    <mergeCell ref="D475:E475"/>
    <mergeCell ref="H475:O475"/>
    <mergeCell ref="D476:E476"/>
    <mergeCell ref="H476:O476"/>
    <mergeCell ref="D450:E450"/>
    <mergeCell ref="H450:O450"/>
    <mergeCell ref="K461:O461"/>
    <mergeCell ref="J470:O470"/>
    <mergeCell ref="J471:O471"/>
    <mergeCell ref="J472:O472"/>
    <mergeCell ref="D446:E446"/>
    <mergeCell ref="H446:O446"/>
    <mergeCell ref="D447:E447"/>
    <mergeCell ref="H447:O447"/>
    <mergeCell ref="D449:E449"/>
    <mergeCell ref="H449:O449"/>
    <mergeCell ref="J441:O441"/>
    <mergeCell ref="J442:O442"/>
    <mergeCell ref="J443:L443"/>
    <mergeCell ref="N443:O443"/>
    <mergeCell ref="D445:E445"/>
    <mergeCell ref="H445:O445"/>
    <mergeCell ref="D419:E419"/>
    <mergeCell ref="H419:O419"/>
    <mergeCell ref="D420:E420"/>
    <mergeCell ref="H420:O420"/>
    <mergeCell ref="K431:O431"/>
    <mergeCell ref="J440:O440"/>
    <mergeCell ref="D415:E415"/>
    <mergeCell ref="H415:O415"/>
    <mergeCell ref="D416:E416"/>
    <mergeCell ref="H416:O416"/>
    <mergeCell ref="D417:E417"/>
    <mergeCell ref="H417:O417"/>
    <mergeCell ref="K398:O398"/>
    <mergeCell ref="J410:O410"/>
    <mergeCell ref="J411:O411"/>
    <mergeCell ref="J412:O412"/>
    <mergeCell ref="J413:L413"/>
    <mergeCell ref="N413:O413"/>
    <mergeCell ref="D384:E384"/>
    <mergeCell ref="H384:O384"/>
    <mergeCell ref="D386:E386"/>
    <mergeCell ref="H386:O386"/>
    <mergeCell ref="D387:E387"/>
    <mergeCell ref="H387:O387"/>
    <mergeCell ref="J380:L380"/>
    <mergeCell ref="N380:O380"/>
    <mergeCell ref="D382:E382"/>
    <mergeCell ref="H382:O382"/>
    <mergeCell ref="D383:E383"/>
    <mergeCell ref="H383:O383"/>
    <mergeCell ref="D357:E357"/>
    <mergeCell ref="H357:O357"/>
    <mergeCell ref="K368:O368"/>
    <mergeCell ref="J377:O377"/>
    <mergeCell ref="J378:O378"/>
    <mergeCell ref="J379:O379"/>
    <mergeCell ref="D353:E353"/>
    <mergeCell ref="H353:O353"/>
    <mergeCell ref="D354:E354"/>
    <mergeCell ref="H354:O354"/>
    <mergeCell ref="D356:E356"/>
    <mergeCell ref="H356:O356"/>
    <mergeCell ref="J348:O348"/>
    <mergeCell ref="J349:O349"/>
    <mergeCell ref="J350:L350"/>
    <mergeCell ref="N350:O350"/>
    <mergeCell ref="D352:E352"/>
    <mergeCell ref="H352:O352"/>
    <mergeCell ref="D326:E326"/>
    <mergeCell ref="H326:O326"/>
    <mergeCell ref="D327:E327"/>
    <mergeCell ref="H327:O327"/>
    <mergeCell ref="K338:O338"/>
    <mergeCell ref="J347:O347"/>
    <mergeCell ref="D322:E322"/>
    <mergeCell ref="H322:O322"/>
    <mergeCell ref="D323:E323"/>
    <mergeCell ref="H323:O323"/>
    <mergeCell ref="D324:E324"/>
    <mergeCell ref="H324:O324"/>
    <mergeCell ref="K308:O308"/>
    <mergeCell ref="J317:O317"/>
    <mergeCell ref="J318:O318"/>
    <mergeCell ref="J319:O319"/>
    <mergeCell ref="J320:L320"/>
    <mergeCell ref="N320:O320"/>
    <mergeCell ref="D294:E294"/>
    <mergeCell ref="H294:O294"/>
    <mergeCell ref="D296:E296"/>
    <mergeCell ref="H296:O296"/>
    <mergeCell ref="D297:E297"/>
    <mergeCell ref="H297:O297"/>
    <mergeCell ref="J290:L290"/>
    <mergeCell ref="N290:O290"/>
    <mergeCell ref="D292:E292"/>
    <mergeCell ref="H292:O292"/>
    <mergeCell ref="D293:E293"/>
    <mergeCell ref="H293:O293"/>
    <mergeCell ref="D267:E267"/>
    <mergeCell ref="H267:O267"/>
    <mergeCell ref="K278:O278"/>
    <mergeCell ref="J287:O287"/>
    <mergeCell ref="J288:O288"/>
    <mergeCell ref="J289:O289"/>
    <mergeCell ref="D263:E263"/>
    <mergeCell ref="H263:O263"/>
    <mergeCell ref="D264:E264"/>
    <mergeCell ref="H264:O264"/>
    <mergeCell ref="D266:E266"/>
    <mergeCell ref="H266:O266"/>
    <mergeCell ref="J258:O258"/>
    <mergeCell ref="J259:O259"/>
    <mergeCell ref="J260:L260"/>
    <mergeCell ref="N260:O260"/>
    <mergeCell ref="D262:E262"/>
    <mergeCell ref="H262:O262"/>
    <mergeCell ref="D236:E236"/>
    <mergeCell ref="H236:O236"/>
    <mergeCell ref="D237:E237"/>
    <mergeCell ref="H237:O237"/>
    <mergeCell ref="K248:O248"/>
    <mergeCell ref="J257:O257"/>
    <mergeCell ref="D232:E232"/>
    <mergeCell ref="H232:O232"/>
    <mergeCell ref="D233:E233"/>
    <mergeCell ref="H233:O233"/>
    <mergeCell ref="D234:E234"/>
    <mergeCell ref="H234:O234"/>
    <mergeCell ref="K218:O218"/>
    <mergeCell ref="J227:O227"/>
    <mergeCell ref="J228:O228"/>
    <mergeCell ref="J229:O229"/>
    <mergeCell ref="J230:L230"/>
    <mergeCell ref="N230:O230"/>
    <mergeCell ref="D207:E207"/>
    <mergeCell ref="H207:O207"/>
    <mergeCell ref="J103:O103"/>
    <mergeCell ref="J104:O104"/>
    <mergeCell ref="J105:L105"/>
    <mergeCell ref="N105:O105"/>
    <mergeCell ref="D203:E203"/>
    <mergeCell ref="H203:O203"/>
    <mergeCell ref="D204:E204"/>
    <mergeCell ref="H204:O204"/>
    <mergeCell ref="D206:E206"/>
    <mergeCell ref="H206:O206"/>
    <mergeCell ref="J198:O198"/>
    <mergeCell ref="J199:O199"/>
    <mergeCell ref="J200:L200"/>
    <mergeCell ref="N200:O200"/>
    <mergeCell ref="D202:E202"/>
    <mergeCell ref="H202:O202"/>
    <mergeCell ref="K186:O186"/>
    <mergeCell ref="J197:O197"/>
    <mergeCell ref="D75:E75"/>
    <mergeCell ref="H75:O75"/>
    <mergeCell ref="D76:E76"/>
    <mergeCell ref="H76:O76"/>
    <mergeCell ref="D172:E172"/>
    <mergeCell ref="H172:O172"/>
    <mergeCell ref="D174:E174"/>
    <mergeCell ref="H174:O174"/>
    <mergeCell ref="D175:E175"/>
    <mergeCell ref="H175:O175"/>
    <mergeCell ref="J168:L168"/>
    <mergeCell ref="N168:O168"/>
    <mergeCell ref="K57:O57"/>
    <mergeCell ref="D170:E170"/>
    <mergeCell ref="H170:O170"/>
    <mergeCell ref="D171:E171"/>
    <mergeCell ref="H171:O171"/>
    <mergeCell ref="K155:O155"/>
    <mergeCell ref="J167:O167"/>
    <mergeCell ref="D143:E143"/>
    <mergeCell ref="H143:O143"/>
    <mergeCell ref="D144:E144"/>
    <mergeCell ref="H144:O144"/>
    <mergeCell ref="D140:E140"/>
    <mergeCell ref="N39:O39"/>
    <mergeCell ref="D41:E41"/>
    <mergeCell ref="H41:O41"/>
    <mergeCell ref="D139:E139"/>
    <mergeCell ref="H139:O139"/>
    <mergeCell ref="D42:E42"/>
    <mergeCell ref="H42:O42"/>
    <mergeCell ref="D43:E43"/>
    <mergeCell ref="H43:O43"/>
    <mergeCell ref="D46:E46"/>
    <mergeCell ref="D141:E141"/>
    <mergeCell ref="H141:O141"/>
    <mergeCell ref="D10:E10"/>
    <mergeCell ref="H10:O10"/>
    <mergeCell ref="D11:E11"/>
    <mergeCell ref="J135:O135"/>
    <mergeCell ref="J136:O136"/>
    <mergeCell ref="J137:L137"/>
    <mergeCell ref="N137:O137"/>
    <mergeCell ref="J39:L39"/>
    <mergeCell ref="J36:O36"/>
    <mergeCell ref="J37:O37"/>
    <mergeCell ref="J38:O38"/>
    <mergeCell ref="J4:O4"/>
    <mergeCell ref="J5:O5"/>
    <mergeCell ref="J6:O6"/>
    <mergeCell ref="J7:L7"/>
    <mergeCell ref="N7:O7"/>
    <mergeCell ref="K25:O25"/>
    <mergeCell ref="D9:E9"/>
    <mergeCell ref="H9:O9"/>
    <mergeCell ref="H11:O11"/>
    <mergeCell ref="D13:E13"/>
    <mergeCell ref="H13:O13"/>
    <mergeCell ref="D14:E14"/>
    <mergeCell ref="H14:O14"/>
    <mergeCell ref="D45:E45"/>
    <mergeCell ref="H45:O45"/>
    <mergeCell ref="J69:O69"/>
    <mergeCell ref="J70:O70"/>
    <mergeCell ref="J71:O71"/>
    <mergeCell ref="J72:L72"/>
    <mergeCell ref="N72:O72"/>
    <mergeCell ref="H46:O46"/>
    <mergeCell ref="D74:E74"/>
    <mergeCell ref="H74:O74"/>
    <mergeCell ref="D78:E78"/>
    <mergeCell ref="H78:O78"/>
    <mergeCell ref="D79:E79"/>
    <mergeCell ref="H79:O79"/>
    <mergeCell ref="K90:O90"/>
    <mergeCell ref="J102:O102"/>
    <mergeCell ref="D107:E107"/>
    <mergeCell ref="H107:O107"/>
    <mergeCell ref="D108:E108"/>
    <mergeCell ref="H108:O108"/>
    <mergeCell ref="D109:E109"/>
    <mergeCell ref="H109:O109"/>
    <mergeCell ref="D111:E111"/>
    <mergeCell ref="H111:O111"/>
    <mergeCell ref="D112:E112"/>
    <mergeCell ref="H112:O112"/>
    <mergeCell ref="K123:O123"/>
    <mergeCell ref="J134:O134"/>
    <mergeCell ref="J1228:O1228"/>
    <mergeCell ref="J1229:O1229"/>
    <mergeCell ref="J1230:O1230"/>
    <mergeCell ref="J1231:L1231"/>
    <mergeCell ref="N1231:O1231"/>
    <mergeCell ref="H140:O140"/>
    <mergeCell ref="J165:O165"/>
    <mergeCell ref="J166:O166"/>
    <mergeCell ref="D1233:E1233"/>
    <mergeCell ref="H1233:O1233"/>
    <mergeCell ref="D1234:E1234"/>
    <mergeCell ref="H1234:O1234"/>
    <mergeCell ref="D1235:E1235"/>
    <mergeCell ref="H1235:O1235"/>
    <mergeCell ref="D1237:E1237"/>
    <mergeCell ref="H1237:O1237"/>
    <mergeCell ref="D1238:E1238"/>
    <mergeCell ref="H1238:O1238"/>
    <mergeCell ref="K1249:O1249"/>
    <mergeCell ref="J1258:O1258"/>
    <mergeCell ref="J1259:O1259"/>
    <mergeCell ref="J1260:O1260"/>
    <mergeCell ref="J1261:L1261"/>
    <mergeCell ref="N1261:O1261"/>
    <mergeCell ref="D1263:E1263"/>
    <mergeCell ref="H1263:O1263"/>
    <mergeCell ref="D1264:E1264"/>
    <mergeCell ref="H1264:O1264"/>
    <mergeCell ref="D1265:E1265"/>
    <mergeCell ref="H1265:O1265"/>
    <mergeCell ref="D1267:E1267"/>
    <mergeCell ref="H1267:O1267"/>
    <mergeCell ref="D1268:E1268"/>
    <mergeCell ref="H1268:O1268"/>
    <mergeCell ref="K1279:O1279"/>
    <mergeCell ref="J1288:O1288"/>
    <mergeCell ref="J1289:O1289"/>
    <mergeCell ref="J1290:O1290"/>
    <mergeCell ref="J1291:L1291"/>
    <mergeCell ref="N1291:O1291"/>
    <mergeCell ref="D1293:E1293"/>
    <mergeCell ref="H1293:O1293"/>
    <mergeCell ref="D1294:E1294"/>
    <mergeCell ref="H1294:O1294"/>
    <mergeCell ref="D1295:E1295"/>
    <mergeCell ref="H1295:O1295"/>
    <mergeCell ref="D1297:E1297"/>
    <mergeCell ref="H1297:O1297"/>
    <mergeCell ref="D1298:E1298"/>
    <mergeCell ref="H1298:O1298"/>
    <mergeCell ref="K1309:O1309"/>
    <mergeCell ref="J1318:O1318"/>
    <mergeCell ref="J1319:O1319"/>
    <mergeCell ref="J1320:O1320"/>
    <mergeCell ref="J1321:L1321"/>
    <mergeCell ref="N1321:O1321"/>
    <mergeCell ref="D1323:E1323"/>
    <mergeCell ref="H1323:O1323"/>
    <mergeCell ref="D1324:E1324"/>
    <mergeCell ref="H1324:O1324"/>
    <mergeCell ref="D1325:E1325"/>
    <mergeCell ref="H1325:O1325"/>
    <mergeCell ref="D1327:E1327"/>
    <mergeCell ref="H1327:O1327"/>
    <mergeCell ref="D1328:E1328"/>
    <mergeCell ref="H1328:O1328"/>
    <mergeCell ref="K1339:O1339"/>
    <mergeCell ref="J1348:O1348"/>
    <mergeCell ref="J1349:O1349"/>
    <mergeCell ref="J1350:O1350"/>
    <mergeCell ref="J1351:L1351"/>
    <mergeCell ref="N1351:O1351"/>
    <mergeCell ref="D1353:E1353"/>
    <mergeCell ref="H1353:O1353"/>
    <mergeCell ref="D1354:E1354"/>
    <mergeCell ref="H1354:O1354"/>
    <mergeCell ref="D1355:E1355"/>
    <mergeCell ref="H1355:O1355"/>
    <mergeCell ref="D1357:E1357"/>
    <mergeCell ref="H1357:O1357"/>
    <mergeCell ref="D1358:E1358"/>
    <mergeCell ref="H1358:O1358"/>
    <mergeCell ref="K1369:O1369"/>
    <mergeCell ref="J1378:O1378"/>
    <mergeCell ref="J1379:O1379"/>
    <mergeCell ref="J1380:O1380"/>
    <mergeCell ref="J1381:L1381"/>
    <mergeCell ref="N1381:O1381"/>
    <mergeCell ref="D1383:E1383"/>
    <mergeCell ref="H1383:O1383"/>
    <mergeCell ref="D1384:E1384"/>
    <mergeCell ref="H1384:O1384"/>
    <mergeCell ref="D1385:E1385"/>
    <mergeCell ref="H1385:O1385"/>
    <mergeCell ref="D1387:E1387"/>
    <mergeCell ref="H1387:O1387"/>
    <mergeCell ref="D1388:E1388"/>
    <mergeCell ref="H1388:O1388"/>
    <mergeCell ref="K1399:O1399"/>
    <mergeCell ref="J1409:O1409"/>
    <mergeCell ref="J1410:O1410"/>
    <mergeCell ref="J1411:O1411"/>
    <mergeCell ref="J1412:L1412"/>
    <mergeCell ref="N1412:O1412"/>
    <mergeCell ref="D1414:E1414"/>
    <mergeCell ref="H1414:O1414"/>
    <mergeCell ref="D1415:E1415"/>
    <mergeCell ref="H1415:O1415"/>
    <mergeCell ref="D1416:E1416"/>
    <mergeCell ref="H1416:O1416"/>
    <mergeCell ref="D1418:E1418"/>
    <mergeCell ref="H1418:O1418"/>
    <mergeCell ref="D1419:E1419"/>
    <mergeCell ref="H1419:O1419"/>
    <mergeCell ref="K1430:O1430"/>
    <mergeCell ref="J1439:O1439"/>
    <mergeCell ref="J1440:O1440"/>
    <mergeCell ref="J1441:O1441"/>
    <mergeCell ref="J1442:L1442"/>
    <mergeCell ref="N1442:O1442"/>
    <mergeCell ref="D1444:E1444"/>
    <mergeCell ref="H1444:O1444"/>
    <mergeCell ref="D1445:E1445"/>
    <mergeCell ref="H1445:O1445"/>
    <mergeCell ref="D1446:E1446"/>
    <mergeCell ref="H1446:O1446"/>
    <mergeCell ref="D1448:E1448"/>
    <mergeCell ref="H1448:O1448"/>
    <mergeCell ref="D1449:E1449"/>
    <mergeCell ref="H1449:O1449"/>
    <mergeCell ref="K1460:O1460"/>
    <mergeCell ref="J1469:O1469"/>
    <mergeCell ref="J1470:O1470"/>
    <mergeCell ref="J1471:O1471"/>
    <mergeCell ref="J1472:L1472"/>
    <mergeCell ref="N1472:O1472"/>
    <mergeCell ref="D1474:E1474"/>
    <mergeCell ref="H1474:O1474"/>
    <mergeCell ref="D1475:E1475"/>
    <mergeCell ref="H1475:O1475"/>
    <mergeCell ref="D1476:E1476"/>
    <mergeCell ref="H1476:O1476"/>
    <mergeCell ref="D1478:E1478"/>
    <mergeCell ref="H1478:O1478"/>
    <mergeCell ref="D1479:E1479"/>
    <mergeCell ref="H1479:O1479"/>
    <mergeCell ref="K1490:O1490"/>
    <mergeCell ref="J1500:O1500"/>
    <mergeCell ref="J1501:O1501"/>
    <mergeCell ref="J1502:O1502"/>
    <mergeCell ref="J1503:L1503"/>
    <mergeCell ref="N1503:O1503"/>
    <mergeCell ref="D1505:E1505"/>
    <mergeCell ref="H1505:O1505"/>
    <mergeCell ref="D1506:E1506"/>
    <mergeCell ref="H1506:O1506"/>
    <mergeCell ref="D1507:E1507"/>
    <mergeCell ref="H1507:O1507"/>
    <mergeCell ref="D1509:E1509"/>
    <mergeCell ref="H1509:O1509"/>
    <mergeCell ref="D1510:E1510"/>
    <mergeCell ref="H1510:O1510"/>
    <mergeCell ref="K1521:O1521"/>
    <mergeCell ref="J1530:O1530"/>
    <mergeCell ref="J1531:O1531"/>
    <mergeCell ref="J1532:O1532"/>
    <mergeCell ref="J1533:L1533"/>
    <mergeCell ref="N1533:O1533"/>
    <mergeCell ref="D1535:E1535"/>
    <mergeCell ref="H1535:O1535"/>
    <mergeCell ref="D1536:E1536"/>
    <mergeCell ref="H1536:O1536"/>
    <mergeCell ref="D1537:E1537"/>
    <mergeCell ref="H1537:O1537"/>
    <mergeCell ref="D1539:E1539"/>
    <mergeCell ref="H1539:O1539"/>
    <mergeCell ref="D1540:E1540"/>
    <mergeCell ref="H1540:O1540"/>
    <mergeCell ref="K1551:O1551"/>
    <mergeCell ref="J1560:O1560"/>
    <mergeCell ref="J1561:O1561"/>
    <mergeCell ref="J1562:O1562"/>
    <mergeCell ref="J1563:L1563"/>
    <mergeCell ref="N1563:O1563"/>
    <mergeCell ref="D1565:E1565"/>
    <mergeCell ref="H1565:O1565"/>
    <mergeCell ref="D1566:E1566"/>
    <mergeCell ref="H1566:O1566"/>
    <mergeCell ref="K1581:O1581"/>
    <mergeCell ref="D1567:E1567"/>
    <mergeCell ref="H1567:O1567"/>
    <mergeCell ref="D1569:E1569"/>
    <mergeCell ref="H1569:O1569"/>
    <mergeCell ref="D1570:E1570"/>
    <mergeCell ref="H1570:O157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K30"/>
  <sheetViews>
    <sheetView zoomScalePageLayoutView="0" workbookViewId="0" topLeftCell="A4">
      <selection activeCell="G32" sqref="G32"/>
    </sheetView>
  </sheetViews>
  <sheetFormatPr defaultColWidth="9.140625" defaultRowHeight="15"/>
  <cols>
    <col min="1" max="1" width="4.8515625" style="0" customWidth="1"/>
    <col min="6" max="6" width="11.140625" style="0" customWidth="1"/>
  </cols>
  <sheetData>
    <row r="4" spans="2:7" ht="15">
      <c r="B4" s="3"/>
      <c r="C4" s="3"/>
      <c r="D4" s="3"/>
      <c r="E4" s="3"/>
      <c r="F4" s="3"/>
      <c r="G4" s="3"/>
    </row>
    <row r="5" spans="2:7" ht="15">
      <c r="B5" s="3"/>
      <c r="C5" s="4" t="s">
        <v>47</v>
      </c>
      <c r="D5" s="4"/>
      <c r="E5" s="4"/>
      <c r="F5" s="4"/>
      <c r="G5" s="4"/>
    </row>
    <row r="6" spans="2:7" ht="15">
      <c r="B6" s="37"/>
      <c r="C6" s="37"/>
      <c r="D6" s="37"/>
      <c r="E6" s="37"/>
      <c r="F6" s="11"/>
      <c r="G6" s="11"/>
    </row>
    <row r="7" spans="2:7" ht="15">
      <c r="B7" s="38"/>
      <c r="C7" s="147" t="s">
        <v>46</v>
      </c>
      <c r="D7" s="148"/>
      <c r="E7" s="149"/>
      <c r="F7" s="10"/>
      <c r="G7" s="11"/>
    </row>
    <row r="8" spans="2:7" ht="15">
      <c r="B8" s="39">
        <v>1</v>
      </c>
      <c r="C8" s="150" t="s">
        <v>19</v>
      </c>
      <c r="D8" s="151"/>
      <c r="E8" s="152"/>
      <c r="F8" s="49" t="s">
        <v>19</v>
      </c>
      <c r="G8" s="11"/>
    </row>
    <row r="9" spans="2:7" ht="15">
      <c r="B9" s="39">
        <v>2</v>
      </c>
      <c r="C9" s="150" t="s">
        <v>20</v>
      </c>
      <c r="D9" s="151"/>
      <c r="E9" s="152"/>
      <c r="F9" s="50" t="s">
        <v>63</v>
      </c>
      <c r="G9" s="51" t="s">
        <v>19</v>
      </c>
    </row>
    <row r="10" spans="2:7" ht="15">
      <c r="B10" s="43">
        <v>3</v>
      </c>
      <c r="C10" s="147" t="s">
        <v>57</v>
      </c>
      <c r="D10" s="148"/>
      <c r="E10" s="149"/>
      <c r="F10" s="49" t="s">
        <v>72</v>
      </c>
      <c r="G10" s="52" t="s">
        <v>63</v>
      </c>
    </row>
    <row r="11" spans="2:7" ht="15">
      <c r="B11" s="43">
        <v>4</v>
      </c>
      <c r="C11" s="147" t="s">
        <v>56</v>
      </c>
      <c r="D11" s="148"/>
      <c r="E11" s="149"/>
      <c r="F11" s="52" t="s">
        <v>75</v>
      </c>
      <c r="G11" s="11"/>
    </row>
    <row r="12" spans="2:7" ht="15">
      <c r="B12" s="3"/>
      <c r="C12" s="3"/>
      <c r="D12" s="3"/>
      <c r="E12" s="3"/>
      <c r="F12" s="3"/>
      <c r="G12" s="3"/>
    </row>
    <row r="13" spans="2:7" ht="15">
      <c r="B13" s="3"/>
      <c r="C13" s="3"/>
      <c r="D13" s="3"/>
      <c r="E13" s="3"/>
      <c r="F13" s="3"/>
      <c r="G13" s="3"/>
    </row>
    <row r="14" spans="2:7" s="3" customFormat="1" ht="15">
      <c r="B14" s="3" t="s">
        <v>66</v>
      </c>
      <c r="D14" s="172" t="s">
        <v>77</v>
      </c>
      <c r="E14" s="172"/>
      <c r="F14" s="172"/>
      <c r="G14" s="172"/>
    </row>
    <row r="15" spans="2:8" s="3" customFormat="1" ht="15">
      <c r="B15" s="46"/>
      <c r="C15" s="46"/>
      <c r="D15" s="46"/>
      <c r="E15" s="46"/>
      <c r="F15" s="46"/>
      <c r="G15" s="46"/>
      <c r="H15" s="46"/>
    </row>
    <row r="16" spans="1:8" s="3" customFormat="1" ht="15">
      <c r="A16" s="46"/>
      <c r="B16" s="46" t="s">
        <v>20</v>
      </c>
      <c r="C16" s="46"/>
      <c r="D16" s="46"/>
      <c r="E16" s="46"/>
      <c r="F16" s="46"/>
      <c r="G16" s="46"/>
      <c r="H16" s="46"/>
    </row>
    <row r="17" spans="2:8" ht="15">
      <c r="B17" s="46"/>
      <c r="C17" s="46"/>
      <c r="D17" s="46"/>
      <c r="E17" s="46"/>
      <c r="F17" s="46"/>
      <c r="G17" s="46"/>
      <c r="H17" s="46"/>
    </row>
    <row r="18" spans="2:8" ht="15">
      <c r="B18" s="46"/>
      <c r="C18" s="46"/>
      <c r="D18" s="46"/>
      <c r="E18" s="46"/>
      <c r="F18" s="46"/>
      <c r="G18" s="46"/>
      <c r="H18" s="46"/>
    </row>
    <row r="19" spans="2:7" ht="15">
      <c r="B19" s="4"/>
      <c r="C19" s="4" t="s">
        <v>65</v>
      </c>
      <c r="D19" s="4"/>
      <c r="E19" s="4"/>
      <c r="F19" s="3"/>
      <c r="G19" s="3"/>
    </row>
    <row r="20" spans="1:11" ht="15.75">
      <c r="A20" s="17"/>
      <c r="B20" s="17"/>
      <c r="C20" s="17"/>
      <c r="D20" s="17"/>
      <c r="E20" s="17"/>
      <c r="F20" s="17"/>
      <c r="G20" s="17"/>
      <c r="H20" s="17"/>
      <c r="I20" s="19"/>
      <c r="J20" s="19"/>
      <c r="K20" s="5"/>
    </row>
    <row r="21" spans="1:11" ht="15">
      <c r="A21" s="20"/>
      <c r="B21" s="141"/>
      <c r="C21" s="137"/>
      <c r="D21" s="138"/>
      <c r="E21" s="20" t="s">
        <v>4</v>
      </c>
      <c r="F21" s="20" t="s">
        <v>5</v>
      </c>
      <c r="G21" s="20" t="s">
        <v>6</v>
      </c>
      <c r="H21" s="20" t="s">
        <v>7</v>
      </c>
      <c r="I21" s="21"/>
      <c r="J21" s="22"/>
      <c r="K21" s="5"/>
    </row>
    <row r="22" spans="1:11" ht="15">
      <c r="A22" s="23">
        <v>1</v>
      </c>
      <c r="B22" s="144" t="s">
        <v>35</v>
      </c>
      <c r="C22" s="145"/>
      <c r="D22" s="146"/>
      <c r="E22" s="23"/>
      <c r="F22" s="23"/>
      <c r="G22" s="23"/>
      <c r="H22" s="23">
        <v>5</v>
      </c>
      <c r="I22" s="21"/>
      <c r="J22" s="22"/>
      <c r="K22" s="5"/>
    </row>
    <row r="23" spans="1:11" ht="15">
      <c r="A23" s="23">
        <v>2</v>
      </c>
      <c r="B23" s="144" t="s">
        <v>55</v>
      </c>
      <c r="C23" s="145"/>
      <c r="D23" s="146"/>
      <c r="E23" s="23"/>
      <c r="F23" s="23"/>
      <c r="G23" s="23"/>
      <c r="H23" s="23">
        <v>7</v>
      </c>
      <c r="I23" s="21"/>
      <c r="J23" s="22"/>
      <c r="K23" s="5"/>
    </row>
    <row r="24" spans="1:11" ht="15">
      <c r="A24" s="23">
        <v>3</v>
      </c>
      <c r="B24" s="144" t="s">
        <v>59</v>
      </c>
      <c r="C24" s="145"/>
      <c r="D24" s="146"/>
      <c r="E24" s="23"/>
      <c r="F24" s="23"/>
      <c r="G24" s="23"/>
      <c r="H24" s="23">
        <v>6</v>
      </c>
      <c r="I24" s="21"/>
      <c r="J24" s="22"/>
      <c r="K24" s="5"/>
    </row>
    <row r="25" spans="1:11" ht="15">
      <c r="A25" s="24"/>
      <c r="B25" s="24"/>
      <c r="C25" s="25"/>
      <c r="D25" s="25"/>
      <c r="E25" s="25"/>
      <c r="F25" s="25"/>
      <c r="G25" s="25"/>
      <c r="H25" s="25"/>
      <c r="I25" s="26"/>
      <c r="J25" s="26"/>
      <c r="K25" s="48"/>
    </row>
    <row r="26" spans="1:11" ht="15">
      <c r="A26" s="22"/>
      <c r="B26" s="27"/>
      <c r="C26" s="20"/>
      <c r="D26" s="141" t="s">
        <v>21</v>
      </c>
      <c r="E26" s="137"/>
      <c r="F26" s="137"/>
      <c r="G26" s="137"/>
      <c r="H26" s="137"/>
      <c r="I26" s="138"/>
      <c r="J26" s="20" t="s">
        <v>8</v>
      </c>
      <c r="K26" s="48"/>
    </row>
    <row r="27" spans="1:11" ht="15">
      <c r="A27" s="22"/>
      <c r="B27" s="27"/>
      <c r="C27" s="20" t="s">
        <v>11</v>
      </c>
      <c r="D27" s="141" t="s">
        <v>75</v>
      </c>
      <c r="E27" s="137"/>
      <c r="F27" s="137"/>
      <c r="G27" s="137"/>
      <c r="H27" s="137"/>
      <c r="I27" s="138"/>
      <c r="J27" s="20">
        <v>2</v>
      </c>
      <c r="K27" s="48"/>
    </row>
    <row r="28" spans="1:11" ht="15">
      <c r="A28" s="22"/>
      <c r="B28" s="27"/>
      <c r="C28" s="20" t="s">
        <v>15</v>
      </c>
      <c r="D28" s="141" t="s">
        <v>71</v>
      </c>
      <c r="E28" s="137"/>
      <c r="F28" s="137"/>
      <c r="G28" s="137"/>
      <c r="H28" s="137"/>
      <c r="I28" s="138"/>
      <c r="J28" s="20">
        <v>1</v>
      </c>
      <c r="K28" s="48"/>
    </row>
    <row r="29" spans="1:11" ht="15">
      <c r="A29" s="22"/>
      <c r="B29" s="27"/>
      <c r="C29" s="20" t="s">
        <v>17</v>
      </c>
      <c r="D29" s="141" t="s">
        <v>63</v>
      </c>
      <c r="E29" s="137"/>
      <c r="F29" s="137"/>
      <c r="G29" s="137"/>
      <c r="H29" s="137"/>
      <c r="I29" s="138"/>
      <c r="J29" s="20">
        <v>3</v>
      </c>
      <c r="K29" s="48"/>
    </row>
    <row r="30" spans="1:11" ht="15">
      <c r="A30" s="22"/>
      <c r="B30" s="22"/>
      <c r="C30" s="24"/>
      <c r="D30" s="24"/>
      <c r="E30" s="28"/>
      <c r="F30" s="24"/>
      <c r="G30" s="24"/>
      <c r="H30" s="24"/>
      <c r="I30" s="24"/>
      <c r="J30" s="24"/>
      <c r="K30" s="48"/>
    </row>
  </sheetData>
  <sheetProtection/>
  <mergeCells count="14">
    <mergeCell ref="C7:E7"/>
    <mergeCell ref="C8:E8"/>
    <mergeCell ref="C9:E9"/>
    <mergeCell ref="C10:E10"/>
    <mergeCell ref="C11:E11"/>
    <mergeCell ref="D28:I28"/>
    <mergeCell ref="D29:I29"/>
    <mergeCell ref="D14:G14"/>
    <mergeCell ref="B21:D21"/>
    <mergeCell ref="B22:D22"/>
    <mergeCell ref="B23:D23"/>
    <mergeCell ref="B24:D24"/>
    <mergeCell ref="D26:I26"/>
    <mergeCell ref="D27:I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K44"/>
  <sheetViews>
    <sheetView zoomScalePageLayoutView="0" workbookViewId="0" topLeftCell="A25">
      <selection activeCell="G42" sqref="G42"/>
    </sheetView>
  </sheetViews>
  <sheetFormatPr defaultColWidth="9.140625" defaultRowHeight="15"/>
  <cols>
    <col min="1" max="1" width="3.8515625" style="0" customWidth="1"/>
  </cols>
  <sheetData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">
      <c r="A6" s="6"/>
      <c r="B6" s="7" t="s">
        <v>0</v>
      </c>
      <c r="C6" s="8"/>
      <c r="D6" s="8" t="s">
        <v>27</v>
      </c>
      <c r="E6" s="9"/>
      <c r="F6" s="10"/>
      <c r="G6" s="11"/>
      <c r="H6" s="11"/>
      <c r="I6" s="12"/>
      <c r="J6" s="5"/>
      <c r="K6" s="5"/>
    </row>
    <row r="7" spans="1:11" ht="15.75">
      <c r="A7" s="6"/>
      <c r="B7" s="13" t="s">
        <v>1</v>
      </c>
      <c r="C7" s="142" t="s">
        <v>53</v>
      </c>
      <c r="D7" s="142"/>
      <c r="E7" s="143"/>
      <c r="F7" s="10"/>
      <c r="G7" s="11"/>
      <c r="H7" s="11"/>
      <c r="I7" s="12"/>
      <c r="J7" s="5"/>
      <c r="K7" s="5"/>
    </row>
    <row r="8" spans="1:11" ht="16.5" thickBot="1">
      <c r="A8" s="6"/>
      <c r="B8" s="14" t="s">
        <v>2</v>
      </c>
      <c r="C8" s="15"/>
      <c r="D8" s="15"/>
      <c r="E8" s="16"/>
      <c r="F8" s="10"/>
      <c r="G8" s="11"/>
      <c r="H8" s="11"/>
      <c r="I8" s="12"/>
      <c r="J8" s="5"/>
      <c r="K8" s="5"/>
    </row>
    <row r="9" spans="1:11" ht="15.75">
      <c r="A9" s="17"/>
      <c r="B9" s="18"/>
      <c r="C9" s="18"/>
      <c r="D9" s="18"/>
      <c r="E9" s="18"/>
      <c r="F9" s="17"/>
      <c r="G9" s="17"/>
      <c r="H9" s="17"/>
      <c r="I9" s="19"/>
      <c r="J9" s="19"/>
      <c r="K9" s="5"/>
    </row>
    <row r="10" spans="1:11" ht="15">
      <c r="A10" s="20"/>
      <c r="B10" s="141"/>
      <c r="C10" s="137"/>
      <c r="D10" s="138"/>
      <c r="E10" s="20" t="s">
        <v>4</v>
      </c>
      <c r="F10" s="20" t="s">
        <v>5</v>
      </c>
      <c r="G10" s="20" t="s">
        <v>6</v>
      </c>
      <c r="H10" s="20" t="s">
        <v>7</v>
      </c>
      <c r="I10" s="21"/>
      <c r="J10" s="22"/>
      <c r="K10" s="5"/>
    </row>
    <row r="11" spans="1:11" ht="15">
      <c r="A11" s="23">
        <v>1</v>
      </c>
      <c r="B11" s="144" t="s">
        <v>19</v>
      </c>
      <c r="C11" s="145"/>
      <c r="D11" s="146"/>
      <c r="E11" s="23">
        <v>2</v>
      </c>
      <c r="F11" s="23"/>
      <c r="G11" s="23"/>
      <c r="H11" s="23">
        <v>1</v>
      </c>
      <c r="I11" s="21"/>
      <c r="J11" s="22"/>
      <c r="K11" s="5"/>
    </row>
    <row r="12" spans="1:11" ht="15">
      <c r="A12" s="23">
        <v>2</v>
      </c>
      <c r="B12" s="144" t="s">
        <v>57</v>
      </c>
      <c r="C12" s="145"/>
      <c r="D12" s="146"/>
      <c r="E12" s="23">
        <v>1</v>
      </c>
      <c r="F12" s="23"/>
      <c r="G12" s="23"/>
      <c r="H12" s="23">
        <v>2</v>
      </c>
      <c r="I12" s="21"/>
      <c r="J12" s="22"/>
      <c r="K12" s="5"/>
    </row>
    <row r="13" spans="1:11" ht="15">
      <c r="A13" s="23">
        <v>3</v>
      </c>
      <c r="B13" s="144" t="s">
        <v>59</v>
      </c>
      <c r="C13" s="145"/>
      <c r="D13" s="146"/>
      <c r="E13" s="23">
        <v>0</v>
      </c>
      <c r="F13" s="23"/>
      <c r="G13" s="23"/>
      <c r="H13" s="23">
        <v>3</v>
      </c>
      <c r="I13" s="21"/>
      <c r="J13" s="22"/>
      <c r="K13" s="5"/>
    </row>
    <row r="14" spans="1:11" ht="15">
      <c r="A14" s="24"/>
      <c r="B14" s="24"/>
      <c r="C14" s="25"/>
      <c r="D14" s="25"/>
      <c r="E14" s="25"/>
      <c r="F14" s="25"/>
      <c r="G14" s="25"/>
      <c r="H14" s="25"/>
      <c r="I14" s="26"/>
      <c r="J14" s="26"/>
      <c r="K14" s="5"/>
    </row>
    <row r="15" spans="1:11" ht="15">
      <c r="A15" s="22"/>
      <c r="B15" s="27"/>
      <c r="C15" s="20"/>
      <c r="D15" s="141" t="s">
        <v>21</v>
      </c>
      <c r="E15" s="137"/>
      <c r="F15" s="137"/>
      <c r="G15" s="137"/>
      <c r="H15" s="137"/>
      <c r="I15" s="138"/>
      <c r="J15" s="20" t="s">
        <v>8</v>
      </c>
      <c r="K15" s="5"/>
    </row>
    <row r="16" spans="1:11" ht="15">
      <c r="A16" s="22"/>
      <c r="B16" s="27"/>
      <c r="C16" s="20" t="s">
        <v>11</v>
      </c>
      <c r="D16" s="141" t="s">
        <v>63</v>
      </c>
      <c r="E16" s="137"/>
      <c r="F16" s="137"/>
      <c r="G16" s="137"/>
      <c r="H16" s="137"/>
      <c r="I16" s="138"/>
      <c r="J16" s="23">
        <v>2</v>
      </c>
      <c r="K16" s="5"/>
    </row>
    <row r="17" spans="1:11" ht="15">
      <c r="A17" s="22"/>
      <c r="B17" s="27"/>
      <c r="C17" s="20" t="s">
        <v>15</v>
      </c>
      <c r="D17" s="141" t="s">
        <v>63</v>
      </c>
      <c r="E17" s="137"/>
      <c r="F17" s="137"/>
      <c r="G17" s="137"/>
      <c r="H17" s="137"/>
      <c r="I17" s="138"/>
      <c r="J17" s="23">
        <v>1</v>
      </c>
      <c r="K17" s="5"/>
    </row>
    <row r="18" spans="1:11" ht="15">
      <c r="A18" s="22"/>
      <c r="B18" s="27"/>
      <c r="C18" s="20" t="s">
        <v>17</v>
      </c>
      <c r="D18" s="141" t="s">
        <v>63</v>
      </c>
      <c r="E18" s="137"/>
      <c r="F18" s="137"/>
      <c r="G18" s="137"/>
      <c r="H18" s="137"/>
      <c r="I18" s="138"/>
      <c r="J18" s="23">
        <v>3</v>
      </c>
      <c r="K18" s="5"/>
    </row>
    <row r="19" spans="1:11" ht="15">
      <c r="A19" s="22"/>
      <c r="B19" s="22"/>
      <c r="C19" s="24"/>
      <c r="D19" s="24"/>
      <c r="E19" s="28"/>
      <c r="F19" s="24"/>
      <c r="G19" s="24"/>
      <c r="H19" s="24"/>
      <c r="I19" s="24"/>
      <c r="J19" s="24"/>
      <c r="K19" s="5"/>
    </row>
    <row r="20" spans="1:1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8">
      <c r="A24" s="6"/>
      <c r="B24" s="7" t="s">
        <v>0</v>
      </c>
      <c r="C24" s="8"/>
      <c r="D24" s="8" t="s">
        <v>27</v>
      </c>
      <c r="E24" s="9" t="s">
        <v>51</v>
      </c>
      <c r="F24" s="10"/>
      <c r="G24" s="11"/>
      <c r="H24" s="11"/>
      <c r="I24" s="12"/>
      <c r="J24" s="5"/>
      <c r="K24" s="5"/>
    </row>
    <row r="25" spans="1:11" ht="15.75">
      <c r="A25" s="6"/>
      <c r="B25" s="13" t="s">
        <v>1</v>
      </c>
      <c r="C25" s="142" t="s">
        <v>52</v>
      </c>
      <c r="D25" s="142"/>
      <c r="E25" s="143"/>
      <c r="F25" s="10"/>
      <c r="G25" s="11"/>
      <c r="H25" s="11"/>
      <c r="I25" s="12"/>
      <c r="J25" s="5"/>
      <c r="K25" s="5"/>
    </row>
    <row r="26" spans="1:11" ht="16.5" thickBot="1">
      <c r="A26" s="6"/>
      <c r="B26" s="14" t="s">
        <v>2</v>
      </c>
      <c r="C26" s="15"/>
      <c r="D26" s="15"/>
      <c r="E26" s="16"/>
      <c r="F26" s="10"/>
      <c r="G26" s="11"/>
      <c r="H26" s="11"/>
      <c r="I26" s="12"/>
      <c r="J26" s="5"/>
      <c r="K26" s="5"/>
    </row>
    <row r="27" spans="1:11" ht="15.75">
      <c r="A27" s="17"/>
      <c r="B27" s="18"/>
      <c r="C27" s="18"/>
      <c r="D27" s="18"/>
      <c r="E27" s="18"/>
      <c r="F27" s="17"/>
      <c r="G27" s="17"/>
      <c r="H27" s="17"/>
      <c r="I27" s="19"/>
      <c r="J27" s="19"/>
      <c r="K27" s="5"/>
    </row>
    <row r="28" spans="1:11" ht="15">
      <c r="A28" s="20"/>
      <c r="B28" s="141" t="s">
        <v>3</v>
      </c>
      <c r="C28" s="137"/>
      <c r="D28" s="138"/>
      <c r="E28" s="20" t="s">
        <v>4</v>
      </c>
      <c r="F28" s="20" t="s">
        <v>5</v>
      </c>
      <c r="G28" s="20" t="s">
        <v>6</v>
      </c>
      <c r="H28" s="20" t="s">
        <v>7</v>
      </c>
      <c r="I28" s="21"/>
      <c r="J28" s="22"/>
      <c r="K28" s="5"/>
    </row>
    <row r="29" spans="1:11" ht="15">
      <c r="A29" s="23">
        <v>1</v>
      </c>
      <c r="B29" s="144" t="s">
        <v>56</v>
      </c>
      <c r="C29" s="145"/>
      <c r="D29" s="146"/>
      <c r="E29" s="23"/>
      <c r="F29" s="23"/>
      <c r="G29" s="23"/>
      <c r="H29" s="23"/>
      <c r="I29" s="21"/>
      <c r="J29" s="22"/>
      <c r="K29" s="5"/>
    </row>
    <row r="30" spans="1:11" ht="15">
      <c r="A30" s="23">
        <v>2</v>
      </c>
      <c r="B30" s="144" t="s">
        <v>20</v>
      </c>
      <c r="C30" s="145"/>
      <c r="D30" s="146"/>
      <c r="E30" s="23"/>
      <c r="F30" s="23"/>
      <c r="G30" s="23"/>
      <c r="H30" s="23"/>
      <c r="I30" s="21"/>
      <c r="J30" s="22"/>
      <c r="K30" s="5"/>
    </row>
    <row r="31" spans="1:11" ht="15">
      <c r="A31" s="23">
        <v>3</v>
      </c>
      <c r="B31" s="144" t="s">
        <v>55</v>
      </c>
      <c r="C31" s="145"/>
      <c r="D31" s="146"/>
      <c r="E31" s="23"/>
      <c r="F31" s="23"/>
      <c r="G31" s="23"/>
      <c r="H31" s="23"/>
      <c r="I31" s="21"/>
      <c r="J31" s="22"/>
      <c r="K31" s="5"/>
    </row>
    <row r="32" spans="1:11" ht="15">
      <c r="A32" s="23">
        <v>4</v>
      </c>
      <c r="B32" s="144" t="s">
        <v>58</v>
      </c>
      <c r="C32" s="145"/>
      <c r="D32" s="146"/>
      <c r="E32" s="23"/>
      <c r="F32" s="23"/>
      <c r="G32" s="23"/>
      <c r="H32" s="23"/>
      <c r="I32" s="21"/>
      <c r="J32" s="22"/>
      <c r="K32" s="5"/>
    </row>
    <row r="33" spans="1:11" ht="15">
      <c r="A33" s="24"/>
      <c r="B33" s="24"/>
      <c r="C33" s="25"/>
      <c r="D33" s="25"/>
      <c r="E33" s="25"/>
      <c r="F33" s="25"/>
      <c r="G33" s="25"/>
      <c r="H33" s="25"/>
      <c r="I33" s="26"/>
      <c r="J33" s="26"/>
      <c r="K33" s="5"/>
    </row>
    <row r="34" spans="1:11" ht="15">
      <c r="A34" s="22"/>
      <c r="B34" s="27"/>
      <c r="C34" s="20"/>
      <c r="D34" s="2"/>
      <c r="E34" s="1"/>
      <c r="F34" s="1"/>
      <c r="G34" s="139" t="s">
        <v>21</v>
      </c>
      <c r="H34" s="139"/>
      <c r="I34" s="140"/>
      <c r="J34" s="20" t="s">
        <v>8</v>
      </c>
      <c r="K34" s="5"/>
    </row>
    <row r="35" spans="1:11" ht="15">
      <c r="A35" s="22"/>
      <c r="B35" s="27"/>
      <c r="C35" s="20" t="s">
        <v>11</v>
      </c>
      <c r="D35" s="141" t="s">
        <v>63</v>
      </c>
      <c r="E35" s="137"/>
      <c r="F35" s="137"/>
      <c r="G35" s="137"/>
      <c r="H35" s="137"/>
      <c r="I35" s="138"/>
      <c r="J35" s="23">
        <v>4</v>
      </c>
      <c r="K35" s="5"/>
    </row>
    <row r="36" spans="1:11" ht="15">
      <c r="A36" s="22"/>
      <c r="B36" s="27"/>
      <c r="C36" s="20" t="s">
        <v>10</v>
      </c>
      <c r="D36" s="141" t="s">
        <v>63</v>
      </c>
      <c r="E36" s="137"/>
      <c r="F36" s="137"/>
      <c r="G36" s="137"/>
      <c r="H36" s="137"/>
      <c r="I36" s="138"/>
      <c r="J36" s="23">
        <v>3</v>
      </c>
      <c r="K36" s="5"/>
    </row>
    <row r="37" spans="1:11" ht="15">
      <c r="A37" s="22"/>
      <c r="B37" s="27"/>
      <c r="C37" s="20" t="s">
        <v>14</v>
      </c>
      <c r="D37" s="141" t="s">
        <v>63</v>
      </c>
      <c r="E37" s="137"/>
      <c r="F37" s="137"/>
      <c r="G37" s="137"/>
      <c r="H37" s="137"/>
      <c r="I37" s="138"/>
      <c r="J37" s="23">
        <v>2</v>
      </c>
      <c r="K37" s="5"/>
    </row>
    <row r="38" spans="1:11" ht="15">
      <c r="A38" s="22"/>
      <c r="B38" s="27"/>
      <c r="C38" s="20" t="s">
        <v>15</v>
      </c>
      <c r="D38" s="141" t="s">
        <v>63</v>
      </c>
      <c r="E38" s="137"/>
      <c r="F38" s="137"/>
      <c r="G38" s="137"/>
      <c r="H38" s="137"/>
      <c r="I38" s="138"/>
      <c r="J38" s="23">
        <v>4</v>
      </c>
      <c r="K38" s="5"/>
    </row>
    <row r="39" spans="1:11" ht="15">
      <c r="A39" s="22"/>
      <c r="B39" s="27"/>
      <c r="C39" s="20" t="s">
        <v>17</v>
      </c>
      <c r="D39" s="141" t="s">
        <v>63</v>
      </c>
      <c r="E39" s="137"/>
      <c r="F39" s="137"/>
      <c r="G39" s="137"/>
      <c r="H39" s="137"/>
      <c r="I39" s="138"/>
      <c r="J39" s="23">
        <v>3</v>
      </c>
      <c r="K39" s="5"/>
    </row>
    <row r="40" spans="1:11" ht="15">
      <c r="A40" s="22"/>
      <c r="B40" s="27"/>
      <c r="C40" s="20" t="s">
        <v>13</v>
      </c>
      <c r="D40" s="141" t="s">
        <v>63</v>
      </c>
      <c r="E40" s="137"/>
      <c r="F40" s="137"/>
      <c r="G40" s="137"/>
      <c r="H40" s="137"/>
      <c r="I40" s="138"/>
      <c r="J40" s="23">
        <v>1</v>
      </c>
      <c r="K40" s="5"/>
    </row>
    <row r="41" spans="1:11" ht="15">
      <c r="A41" s="22"/>
      <c r="B41" s="22"/>
      <c r="C41" s="24"/>
      <c r="D41" s="24"/>
      <c r="E41" s="28"/>
      <c r="F41" s="24"/>
      <c r="G41" s="24"/>
      <c r="H41" s="24"/>
      <c r="I41" s="24"/>
      <c r="J41" s="24"/>
      <c r="K41" s="5"/>
    </row>
    <row r="42" spans="1:1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</sheetData>
  <sheetProtection/>
  <mergeCells count="22">
    <mergeCell ref="C7:E7"/>
    <mergeCell ref="B10:D10"/>
    <mergeCell ref="B11:D11"/>
    <mergeCell ref="B12:D12"/>
    <mergeCell ref="B13:D13"/>
    <mergeCell ref="D15:I15"/>
    <mergeCell ref="D16:I16"/>
    <mergeCell ref="D17:I17"/>
    <mergeCell ref="D18:I18"/>
    <mergeCell ref="C25:E25"/>
    <mergeCell ref="B28:D28"/>
    <mergeCell ref="B29:D29"/>
    <mergeCell ref="D40:I40"/>
    <mergeCell ref="D37:I37"/>
    <mergeCell ref="D38:I38"/>
    <mergeCell ref="D39:I39"/>
    <mergeCell ref="D35:I35"/>
    <mergeCell ref="B30:D30"/>
    <mergeCell ref="B31:D31"/>
    <mergeCell ref="B32:D32"/>
    <mergeCell ref="G34:I34"/>
    <mergeCell ref="D36:I36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Taneli</dc:creator>
  <cp:keywords/>
  <dc:description/>
  <cp:lastModifiedBy>Taneli</cp:lastModifiedBy>
  <cp:lastPrinted>2011-04-09T09:45:48Z</cp:lastPrinted>
  <dcterms:created xsi:type="dcterms:W3CDTF">2011-04-07T08:33:57Z</dcterms:created>
  <dcterms:modified xsi:type="dcterms:W3CDTF">2011-04-13T07:02:25Z</dcterms:modified>
  <cp:category/>
  <cp:version/>
  <cp:contentType/>
  <cp:contentStatus/>
</cp:coreProperties>
</file>